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1340" windowHeight="6540" tabRatio="952" activeTab="1"/>
  </bookViews>
  <sheets>
    <sheet name="Con.P+L" sheetId="1" r:id="rId1"/>
    <sheet name="Con.BS " sheetId="2" r:id="rId2"/>
    <sheet name="Con.Stat.Equity" sheetId="3" r:id="rId3"/>
    <sheet name="Con. Cash Flow" sheetId="4" r:id="rId4"/>
    <sheet name="CF wksht2GUH" sheetId="5" state="hidden" r:id="rId5"/>
    <sheet name="Notes 2008" sheetId="6" r:id="rId6"/>
  </sheets>
  <externalReferences>
    <externalReference r:id="rId9"/>
    <externalReference r:id="rId10"/>
    <externalReference r:id="rId11"/>
    <externalReference r:id="rId12"/>
    <externalReference r:id="rId13"/>
  </externalReferences>
  <definedNames>
    <definedName name="CONSO">#REF!</definedName>
    <definedName name="OI1" localSheetId="1">#REF!</definedName>
    <definedName name="OI1">#REF!</definedName>
    <definedName name="OI2004" localSheetId="1">#REF!</definedName>
    <definedName name="OI2004">#REF!</definedName>
    <definedName name="print">#REF!</definedName>
    <definedName name="_xlnm.Print_Area" localSheetId="3">'Con. Cash Flow'!$A$1:$L$57</definedName>
    <definedName name="_xlnm.Print_Area" localSheetId="1">'Con.BS '!$A$1:$F$72</definedName>
    <definedName name="_xlnm.Print_Area" localSheetId="0">'Con.P+L'!$A$1:$J$77</definedName>
    <definedName name="_xlnm.Print_Area" localSheetId="2">'Con.Stat.Equity'!$A$1:$J$61</definedName>
    <definedName name="_xlnm.Print_Area" localSheetId="5">'Notes 2008'!$A$1:$J$287</definedName>
    <definedName name="Print_Area_MI">#REF!</definedName>
    <definedName name="_xlnm.Print_Titles" localSheetId="5">'Notes 2008'!$1:$5</definedName>
    <definedName name="print1">#REF!</definedName>
    <definedName name="Schedule_1">#REF!</definedName>
    <definedName name="Schedule_2">#REF!</definedName>
    <definedName name="Schedule_3">#REF!</definedName>
  </definedNames>
  <calcPr fullCalcOnLoad="1"/>
</workbook>
</file>

<file path=xl/comments5.xml><?xml version="1.0" encoding="utf-8"?>
<comments xmlns="http://schemas.openxmlformats.org/spreadsheetml/2006/main">
  <authors>
    <author>mi</author>
  </authors>
  <commentList>
    <comment ref="C46" authorId="0">
      <text>
        <r>
          <rPr>
            <b/>
            <sz val="8"/>
            <rFont val="Tahoma"/>
            <family val="0"/>
          </rPr>
          <t>mi:</t>
        </r>
        <r>
          <rPr>
            <sz val="8"/>
            <rFont val="Tahoma"/>
            <family val="0"/>
          </rPr>
          <t xml:space="preserve">
Suzhou -golf club</t>
        </r>
      </text>
    </comment>
    <comment ref="C47" authorId="0">
      <text>
        <r>
          <rPr>
            <b/>
            <sz val="8"/>
            <rFont val="Tahoma"/>
            <family val="0"/>
          </rPr>
          <t>mi:</t>
        </r>
        <r>
          <rPr>
            <sz val="8"/>
            <rFont val="Tahoma"/>
            <family val="0"/>
          </rPr>
          <t xml:space="preserve">
GCI S/B golf club membership</t>
        </r>
      </text>
    </comment>
    <comment ref="F63" authorId="0">
      <text>
        <r>
          <rPr>
            <b/>
            <sz val="8"/>
            <rFont val="Tahoma"/>
            <family val="0"/>
          </rPr>
          <t>mi:</t>
        </r>
        <r>
          <rPr>
            <sz val="8"/>
            <rFont val="Tahoma"/>
            <family val="0"/>
          </rPr>
          <t xml:space="preserve">
reclass.CP204 from Other Debtor to Tax Recoverable
</t>
        </r>
      </text>
    </comment>
    <comment ref="K56" authorId="0">
      <text>
        <r>
          <rPr>
            <b/>
            <sz val="8"/>
            <rFont val="Tahoma"/>
            <family val="0"/>
          </rPr>
          <t>mi:</t>
        </r>
        <r>
          <rPr>
            <sz val="8"/>
            <rFont val="Tahoma"/>
            <family val="0"/>
          </rPr>
          <t xml:space="preserve">
Trade &amp; Non Trade Payable</t>
        </r>
      </text>
    </comment>
    <comment ref="F75" authorId="0">
      <text>
        <r>
          <rPr>
            <b/>
            <sz val="8"/>
            <rFont val="Tahoma"/>
            <family val="0"/>
          </rPr>
          <t>mi:</t>
        </r>
        <r>
          <rPr>
            <sz val="8"/>
            <rFont val="Tahoma"/>
            <family val="0"/>
          </rPr>
          <t xml:space="preserve">
current year tax off set against prepayments:
GUH - 25, GCI - 798, BRR  350000-256805=93195</t>
        </r>
      </text>
    </comment>
    <comment ref="F76" authorId="0">
      <text>
        <r>
          <rPr>
            <b/>
            <sz val="8"/>
            <rFont val="Tahoma"/>
            <family val="0"/>
          </rPr>
          <t>mi:</t>
        </r>
        <r>
          <rPr>
            <sz val="8"/>
            <rFont val="Tahoma"/>
            <family val="0"/>
          </rPr>
          <t xml:space="preserve">
1)755=GCI c/y tax (CP205) installment off-set against tax recoverable
2)96
=LEB CP205 68838 kess prov.for I/tax 103209
</t>
        </r>
      </text>
    </comment>
    <comment ref="N75" authorId="0">
      <text>
        <r>
          <rPr>
            <b/>
            <sz val="8"/>
            <rFont val="Tahoma"/>
            <family val="0"/>
          </rPr>
          <t>mi:</t>
        </r>
        <r>
          <rPr>
            <sz val="8"/>
            <rFont val="Tahoma"/>
            <family val="0"/>
          </rPr>
          <t xml:space="preserve">
current year tax off set against prepayments:
GUH - 25, GCI - 798, BRR  350000-256805=93195</t>
        </r>
      </text>
    </comment>
    <comment ref="N76" authorId="0">
      <text>
        <r>
          <rPr>
            <b/>
            <sz val="8"/>
            <rFont val="Tahoma"/>
            <family val="0"/>
          </rPr>
          <t>mi:</t>
        </r>
        <r>
          <rPr>
            <sz val="8"/>
            <rFont val="Tahoma"/>
            <family val="0"/>
          </rPr>
          <t xml:space="preserve">
1)755=GCI c/y tax (CP205) installment off-set against tax recoverable
2)96
=LEB CP205 68838 kess prov.for I/tax 103209
</t>
        </r>
      </text>
    </comment>
    <comment ref="F30" authorId="0">
      <text>
        <r>
          <rPr>
            <b/>
            <sz val="8"/>
            <rFont val="Tahoma"/>
            <family val="0"/>
          </rPr>
          <t>mi:</t>
        </r>
        <r>
          <rPr>
            <sz val="8"/>
            <rFont val="Tahoma"/>
            <family val="0"/>
          </rPr>
          <t xml:space="preserve">
reclass.CP204 from Other Debtor to Tax Recoverable
</t>
        </r>
      </text>
    </comment>
  </commentList>
</comments>
</file>

<file path=xl/sharedStrings.xml><?xml version="1.0" encoding="utf-8"?>
<sst xmlns="http://schemas.openxmlformats.org/spreadsheetml/2006/main" count="546" uniqueCount="386">
  <si>
    <t>Excluding the gain from disposal of land and effect of changes in market value of quoted investments, the Group's profit before taxation jumped  to RM 20.6 million (2007: RM 18.3 million) mainly due to better sales mix and stringent costs control.</t>
  </si>
  <si>
    <t>Excluding the gain from disposal of land and effect of changes in market value of quoted investments, the Group generated a 33.8% increase in profit before taxation to RM 8.7 million (Q2'08: RM 6.5 million) mainly due to higher revenue and operational efficiency.</t>
  </si>
  <si>
    <t>For the quarter under review, the Group's revenue and profit before taxation surged to RM 98.3 million and RM 25.5 million respectively mainly due to the disposal of land as disclosed in Note 13 and lower allowance for diminution in value of investment in quoted shares of RM 1.0 million (Q2'08: RM 6.4 million).</t>
  </si>
  <si>
    <t>Basic earnings per share (sen)</t>
  </si>
  <si>
    <t>There were no issuances, cancellations, repurchases, resale and repayments of debt and equity securities except for the purchase of a total of 2,708,800 ordinary shares of its issued share capital from the open market for a total consideration of approximately RM 1.6 million at an average cost of RM 0.57 per share during the current financial quater. During the current financial yeat to date, a total of 6,992,300 ordinary shares were purchased from the open market for a total consideration of RM 4.5 million. The shares purchased were financed by internally generated funds and are held as treasury shares in accordance with the requirements of Section 67A (as amended) of the Companies Act, 1965.</t>
  </si>
  <si>
    <t>Fully diluted earnings per share are not presented as there is an anti-dilution effect.</t>
  </si>
  <si>
    <t>Net profit for the period from continuing operations</t>
  </si>
  <si>
    <t>27 May 2009</t>
  </si>
  <si>
    <t>12 June 2009</t>
  </si>
  <si>
    <t>26 June 2009</t>
  </si>
  <si>
    <t>Inventory written off</t>
  </si>
  <si>
    <t xml:space="preserve">CONDENSED CONSOLIDATED INCOME STATEMENTS </t>
  </si>
  <si>
    <t xml:space="preserve">CONDENSED CONSOLIDATED BALANCE SHEETS </t>
  </si>
  <si>
    <t>Tax Recoverable</t>
  </si>
  <si>
    <t>Associated Company</t>
  </si>
  <si>
    <t>13.</t>
  </si>
  <si>
    <t>16.</t>
  </si>
  <si>
    <t>19.</t>
  </si>
  <si>
    <t>20.</t>
  </si>
  <si>
    <t>21.</t>
  </si>
  <si>
    <t>22.</t>
  </si>
  <si>
    <t>23.</t>
  </si>
  <si>
    <t>24.</t>
  </si>
  <si>
    <t>25.</t>
  </si>
  <si>
    <t>CONDENSED CONSOLIDATED CASH FLOW STATEMENTS</t>
  </si>
  <si>
    <t>Deferred Tax Assets</t>
  </si>
  <si>
    <t>Currency translation differences</t>
  </si>
  <si>
    <t>Non-Distributable</t>
  </si>
  <si>
    <t>Distributable</t>
  </si>
  <si>
    <t>Exchange</t>
  </si>
  <si>
    <t>Share</t>
  </si>
  <si>
    <t>fluctuation</t>
  </si>
  <si>
    <t>capital</t>
  </si>
  <si>
    <t>reserve</t>
  </si>
  <si>
    <t>profits</t>
  </si>
  <si>
    <t>(The Condensed Consolidated Statements of Changes In Equity should be read in conjunction with the Audited Financial</t>
  </si>
  <si>
    <t>Bank borrowings</t>
  </si>
  <si>
    <t>Dividend paid</t>
  </si>
  <si>
    <t>Dividend received</t>
  </si>
  <si>
    <t>Share of profits</t>
  </si>
  <si>
    <t>Deposits with Licensed Banks</t>
  </si>
  <si>
    <t>Prov. for slow-moving stocks</t>
  </si>
  <si>
    <t>Transfer to Other Investment</t>
  </si>
  <si>
    <t xml:space="preserve">Current Assets </t>
  </si>
  <si>
    <t xml:space="preserve">Current Liabilities  </t>
  </si>
  <si>
    <t xml:space="preserve">Taxation &amp; Deferred Taxation </t>
  </si>
  <si>
    <t>Dividend receivable b/f</t>
  </si>
  <si>
    <t xml:space="preserve">  </t>
  </si>
  <si>
    <t xml:space="preserve">CONDENSED CONSOLIDATED STATEMENTS OF CHANGES IN EQUITY </t>
  </si>
  <si>
    <t>Adjustments for:</t>
  </si>
  <si>
    <t>The business operations of the Group were not materially affected by any seasonal or cyclical factors.</t>
  </si>
  <si>
    <t>Deferred Tax Liabilities</t>
  </si>
  <si>
    <t>INDIVIDUAL QUARTER</t>
  </si>
  <si>
    <t>CUMULATIVE QUARTER</t>
  </si>
  <si>
    <t>CURRENT</t>
  </si>
  <si>
    <t>PRECEDING YEAR</t>
  </si>
  <si>
    <t>YEAR</t>
  </si>
  <si>
    <t>CORRESPONDING</t>
  </si>
  <si>
    <t>QUARTER</t>
  </si>
  <si>
    <t>TO DATE</t>
  </si>
  <si>
    <t>Revenue</t>
  </si>
  <si>
    <t xml:space="preserve">CURRENT </t>
  </si>
  <si>
    <t>Finance costs</t>
  </si>
  <si>
    <t>Taxation</t>
  </si>
  <si>
    <t>Minority interest</t>
  </si>
  <si>
    <t xml:space="preserve">(a) </t>
  </si>
  <si>
    <t>Basic</t>
  </si>
  <si>
    <t xml:space="preserve">(b) </t>
  </si>
  <si>
    <t>N/A</t>
  </si>
  <si>
    <t>(The Condensed Consolidated Income Statements should be read in conjunction with the Audited Financial Statements</t>
  </si>
  <si>
    <t>(UNAUDITED)</t>
  </si>
  <si>
    <t>(AUDITED)</t>
  </si>
  <si>
    <t>AS AT</t>
  </si>
  <si>
    <t>END OF</t>
  </si>
  <si>
    <t>PRECEDING</t>
  </si>
  <si>
    <t>FINANCIAL</t>
  </si>
  <si>
    <t>YEAR END</t>
  </si>
  <si>
    <t>Property, Plant &amp; Equipment</t>
  </si>
  <si>
    <t>Current Assets</t>
  </si>
  <si>
    <t>Inventories</t>
  </si>
  <si>
    <t>Trade and Other Receivables</t>
  </si>
  <si>
    <t>Cash and Bank Balances</t>
  </si>
  <si>
    <t>Current Liabilities</t>
  </si>
  <si>
    <t>Short Term Borrowings</t>
  </si>
  <si>
    <t>Trade and Other Payables</t>
  </si>
  <si>
    <t xml:space="preserve">Net Current Assets </t>
  </si>
  <si>
    <t>Share Capital</t>
  </si>
  <si>
    <t>Reserves</t>
  </si>
  <si>
    <t xml:space="preserve">(The Condensed Consolidated Balance Sheets should be read in conjunction with the Audited Financial Statements </t>
  </si>
  <si>
    <t>Operating Activities</t>
  </si>
  <si>
    <t>Interest paid</t>
  </si>
  <si>
    <t>Tax paid</t>
  </si>
  <si>
    <t>Investing Activities</t>
  </si>
  <si>
    <t>Financing Activities</t>
  </si>
  <si>
    <t>Bal b/f</t>
  </si>
  <si>
    <t>Bal c/f</t>
  </si>
  <si>
    <t>Prov. for doubtful debts</t>
  </si>
  <si>
    <t>Accrued interest b/f</t>
  </si>
  <si>
    <t>Accrued interest c/f</t>
  </si>
  <si>
    <t>Interest receivable b/f</t>
  </si>
  <si>
    <t>expenditure</t>
  </si>
  <si>
    <t>Net changes</t>
  </si>
  <si>
    <t>Interest receivable c/f</t>
  </si>
  <si>
    <t xml:space="preserve">Bal b/f </t>
  </si>
  <si>
    <t>Exchange fluctuation</t>
  </si>
  <si>
    <t>Total</t>
  </si>
  <si>
    <t xml:space="preserve">Retained </t>
  </si>
  <si>
    <t>QUARTERLY REPORT ON CONSOLIDATED RESULTS</t>
  </si>
  <si>
    <t>(The Figures Have Not Been Audited)</t>
  </si>
  <si>
    <t>1.</t>
  </si>
  <si>
    <t>2.</t>
  </si>
  <si>
    <t>The preceding annual financial statements of the Group were reported on without any qualification.</t>
  </si>
  <si>
    <t>3.</t>
  </si>
  <si>
    <t>Seasonal or Cyclical Factors</t>
  </si>
  <si>
    <t>4.</t>
  </si>
  <si>
    <t>5.</t>
  </si>
  <si>
    <t>6.</t>
  </si>
  <si>
    <t>7.</t>
  </si>
  <si>
    <t>8.</t>
  </si>
  <si>
    <t>Property Development</t>
  </si>
  <si>
    <t>9.</t>
  </si>
  <si>
    <t>10.</t>
  </si>
  <si>
    <t>11.</t>
  </si>
  <si>
    <t>Changes in the Composition of the Group</t>
  </si>
  <si>
    <t>12.</t>
  </si>
  <si>
    <t>Quarter</t>
  </si>
  <si>
    <t>Review of the Performance</t>
  </si>
  <si>
    <t>14.</t>
  </si>
  <si>
    <t>Material Changes in the Quarterly Results Compared to the Results of the Preceding Quarter</t>
  </si>
  <si>
    <t xml:space="preserve">Current </t>
  </si>
  <si>
    <t>Preceding</t>
  </si>
  <si>
    <t>15.</t>
  </si>
  <si>
    <t>Variance from Profit Forecast and Profit Guarantee</t>
  </si>
  <si>
    <t>17.</t>
  </si>
  <si>
    <t>Current</t>
  </si>
  <si>
    <t>Year</t>
  </si>
  <si>
    <t>To Date</t>
  </si>
  <si>
    <t>18.</t>
  </si>
  <si>
    <t>RM '000</t>
  </si>
  <si>
    <t>Status of Corporate Proposals</t>
  </si>
  <si>
    <t>Group Borrowings and Debt Securities</t>
  </si>
  <si>
    <t>The Group is not engaged in any material litigation as at to date.</t>
  </si>
  <si>
    <t>Dividend</t>
  </si>
  <si>
    <t>Dividend received c/f</t>
  </si>
  <si>
    <t>Doubtful debts recovered</t>
  </si>
  <si>
    <t>Prov.for termination benefit</t>
  </si>
  <si>
    <r>
      <t>GUH HOLDINGS BERHAD</t>
    </r>
    <r>
      <rPr>
        <sz val="11"/>
        <rFont val="Arial"/>
        <family val="2"/>
      </rPr>
      <t xml:space="preserve"> (Company No. 4104-W)</t>
    </r>
  </si>
  <si>
    <t xml:space="preserve">Property Development </t>
  </si>
  <si>
    <t>Others</t>
  </si>
  <si>
    <t>LongTerm Property -GUH Prop.</t>
  </si>
  <si>
    <t>Write back of prov. for slow-moving</t>
  </si>
  <si>
    <t xml:space="preserve">  inventories</t>
  </si>
  <si>
    <t xml:space="preserve">Current Year Prospects </t>
  </si>
  <si>
    <t>Prepayment-LEB Group</t>
  </si>
  <si>
    <t>There were no corporate proposals as at the date of this announcement.</t>
  </si>
  <si>
    <t>Profit before tax</t>
  </si>
  <si>
    <t>Attributable to :</t>
  </si>
  <si>
    <t>Equity holders of the parent</t>
  </si>
  <si>
    <t>Net profit for the period</t>
  </si>
  <si>
    <t>Electrical</t>
  </si>
  <si>
    <t>Frex loss</t>
  </si>
  <si>
    <t xml:space="preserve">Dividend received </t>
  </si>
  <si>
    <t>(a)</t>
  </si>
  <si>
    <t>(b)</t>
  </si>
  <si>
    <t>(c)</t>
  </si>
  <si>
    <t>Non cash items</t>
  </si>
  <si>
    <t>Non operating items (which are investing / financing activities)</t>
  </si>
  <si>
    <t>Operating profit before working capital changes</t>
  </si>
  <si>
    <t>Tax refund</t>
  </si>
  <si>
    <t>Net cash flow from operating activities</t>
  </si>
  <si>
    <t>Net cash flow from investing activities</t>
  </si>
  <si>
    <t>Net cash flow from financing activities</t>
  </si>
  <si>
    <t>Net changes in cash and cash equivalents</t>
  </si>
  <si>
    <t xml:space="preserve">(The Condensed Consolidated Cash Flow Statements should be read in conjunction with the Audited </t>
  </si>
  <si>
    <t>Share of profit of an associate</t>
  </si>
  <si>
    <t>Net cash flow from operations</t>
  </si>
  <si>
    <t>Tax expenses</t>
  </si>
  <si>
    <t>Prepayment</t>
  </si>
  <si>
    <t>Associated Company (group)</t>
  </si>
  <si>
    <t>Dividend receivable c/f</t>
  </si>
  <si>
    <t>Prepayment - GUH Prop. CP204</t>
  </si>
  <si>
    <t>Net changes in working capital :</t>
  </si>
  <si>
    <t>Current assets</t>
  </si>
  <si>
    <t>Current liabilities</t>
  </si>
  <si>
    <t>S.110 tax credit</t>
  </si>
  <si>
    <t>OK</t>
  </si>
  <si>
    <t>Prepayments - CP204</t>
  </si>
  <si>
    <t xml:space="preserve">Tax refund </t>
  </si>
  <si>
    <t>Sec.110 (LUH)</t>
  </si>
  <si>
    <t xml:space="preserve">Sec.110 </t>
  </si>
  <si>
    <t>GUH - Company</t>
  </si>
  <si>
    <t>Basis of Preparation</t>
  </si>
  <si>
    <t>Audit Report</t>
  </si>
  <si>
    <t>Unusual Items</t>
  </si>
  <si>
    <t xml:space="preserve">Changes in Estimates </t>
  </si>
  <si>
    <t>There were no changes in the estimates of amounts reported in prior financial years that have a material effect in the current financial quarter.</t>
  </si>
  <si>
    <t>Debt and Equity Securities</t>
  </si>
  <si>
    <t xml:space="preserve">Valuations </t>
  </si>
  <si>
    <t>The valuations of land and buildings have been brought forward without any amendment from the previous annual financial statements.</t>
  </si>
  <si>
    <t xml:space="preserve">Subsequent Material Events </t>
  </si>
  <si>
    <t>There were no material events subsequent to the end of the financial period that have not been reflected in the financial statements.</t>
  </si>
  <si>
    <t xml:space="preserve">Contingent Liabilities or Contingent Assets </t>
  </si>
  <si>
    <t>The Group has not provided any profit forecast or profit guarantee in a public document.</t>
  </si>
  <si>
    <t xml:space="preserve">Year </t>
  </si>
  <si>
    <t>To date</t>
  </si>
  <si>
    <t>Current taxation</t>
  </si>
  <si>
    <t>Deferred taxation</t>
  </si>
  <si>
    <t>Expiry Dates</t>
  </si>
  <si>
    <t>Market and Credit Risks</t>
  </si>
  <si>
    <t>The Group is not exposed to any significant market and credit risks in respect of the above forward foreign exchange contracts.</t>
  </si>
  <si>
    <t>Related Accounting Policy</t>
  </si>
  <si>
    <t>Any gains or losses arising from entering into the forward foreign exchange contracts are deferred until the dates of settlement.</t>
  </si>
  <si>
    <t>Material Litigation</t>
  </si>
  <si>
    <t>Authorisation for Issue</t>
  </si>
  <si>
    <t>Page 9</t>
  </si>
  <si>
    <t>Shareholders' Equity</t>
  </si>
  <si>
    <t>Segmental Reporting</t>
  </si>
  <si>
    <t>Analysis by activity</t>
  </si>
  <si>
    <t>Manufacturing</t>
  </si>
  <si>
    <t xml:space="preserve">of Printed </t>
  </si>
  <si>
    <t>Circuit Boards</t>
  </si>
  <si>
    <t>of Electrical</t>
  </si>
  <si>
    <t>Appliances</t>
  </si>
  <si>
    <t>Property</t>
  </si>
  <si>
    <t>Development</t>
  </si>
  <si>
    <t>Trading of</t>
  </si>
  <si>
    <t>Investment</t>
  </si>
  <si>
    <t>Holding</t>
  </si>
  <si>
    <t>Results</t>
  </si>
  <si>
    <t xml:space="preserve">   Finance costs</t>
  </si>
  <si>
    <t xml:space="preserve">   Interest Income</t>
  </si>
  <si>
    <t xml:space="preserve">   Profit before taxation</t>
  </si>
  <si>
    <t xml:space="preserve">   Taxation</t>
  </si>
  <si>
    <t xml:space="preserve">   Net profit for the period</t>
  </si>
  <si>
    <t xml:space="preserve">   Share of profit of an</t>
  </si>
  <si>
    <t xml:space="preserve">   Attributable to :</t>
  </si>
  <si>
    <t>Profit Before Taxation</t>
  </si>
  <si>
    <t>(ii)</t>
  </si>
  <si>
    <t>(iii)</t>
  </si>
  <si>
    <t>(i)</t>
  </si>
  <si>
    <t>Total investments at cost</t>
  </si>
  <si>
    <t>Total investments at carrying value/book value</t>
  </si>
  <si>
    <t>Secured</t>
  </si>
  <si>
    <t>Unsecured</t>
  </si>
  <si>
    <t xml:space="preserve">Total </t>
  </si>
  <si>
    <t>Short term</t>
  </si>
  <si>
    <t>Long term</t>
  </si>
  <si>
    <t>Profits/(Losses) on Sale of Unquoted Investments and / or Properties</t>
  </si>
  <si>
    <t>Total purchase consideration</t>
  </si>
  <si>
    <t>Total sale proceeds</t>
  </si>
  <si>
    <t>Total profit/(loss) on disposal</t>
  </si>
  <si>
    <t>Nil</t>
  </si>
  <si>
    <t xml:space="preserve">Investment Properties </t>
  </si>
  <si>
    <t xml:space="preserve">     associate </t>
  </si>
  <si>
    <t>Purchase or Disposal of Quoted Securities</t>
  </si>
  <si>
    <t xml:space="preserve">   Minority interest</t>
  </si>
  <si>
    <t xml:space="preserve">   Equity holders of the parent</t>
  </si>
  <si>
    <t xml:space="preserve">Off Balance Sheet Financial Instruments </t>
  </si>
  <si>
    <t>Assets Held for Sale</t>
  </si>
  <si>
    <t>Net Assets per Share (sen)</t>
  </si>
  <si>
    <t>Prov.for incentive bonus</t>
  </si>
  <si>
    <t>Transfer from Other Investment</t>
  </si>
  <si>
    <t>Amount Due From Subsidiaries</t>
  </si>
  <si>
    <t>Amount Due to GOD</t>
  </si>
  <si>
    <t>to update</t>
  </si>
  <si>
    <t>Prepaid Lease Payments</t>
  </si>
  <si>
    <t>Currency</t>
  </si>
  <si>
    <t>Contract Amount</t>
  </si>
  <si>
    <t>RM 000</t>
  </si>
  <si>
    <t>(iii) different tax rates in other countries.</t>
  </si>
  <si>
    <t>Ringgit Malaysia</t>
  </si>
  <si>
    <r>
      <t>GUH HOLDINGS BERHAD</t>
    </r>
    <r>
      <rPr>
        <sz val="14"/>
        <rFont val="Arial"/>
        <family val="2"/>
      </rPr>
      <t xml:space="preserve"> (Company No. 4104-W)</t>
    </r>
  </si>
  <si>
    <t>Effects of exchange rate changes</t>
  </si>
  <si>
    <t>Exchange Fluctuation</t>
  </si>
  <si>
    <t>Receivables</t>
  </si>
  <si>
    <t>Reversal of prov.for doubtful debts</t>
  </si>
  <si>
    <t>Reversal of prov.for slow moving stocks</t>
  </si>
  <si>
    <t>Bal.b/f</t>
  </si>
  <si>
    <t>Bal.c/f</t>
  </si>
  <si>
    <t>PDE addition</t>
  </si>
  <si>
    <t>Payables</t>
  </si>
  <si>
    <t>Transfer from FA</t>
  </si>
  <si>
    <t>Transfer from Non Current</t>
  </si>
  <si>
    <t>Transfer to Non Current</t>
  </si>
  <si>
    <t>PDE-cost recognised</t>
  </si>
  <si>
    <t>Property Development Expenditure</t>
  </si>
  <si>
    <t>Accrued Interest c/f</t>
  </si>
  <si>
    <t>Accrued Interest b/f</t>
  </si>
  <si>
    <t>Prepayment -CP204 -GUH Prop</t>
  </si>
  <si>
    <t>Prepayment -CP204 -Electrical</t>
  </si>
  <si>
    <t>Prepayment -CP204-Electronic</t>
  </si>
  <si>
    <t>Prepayment -CP204-GOD</t>
  </si>
  <si>
    <t>Net Profit Before Tax</t>
  </si>
  <si>
    <t>PERIOD</t>
  </si>
  <si>
    <t>At 01/01/2007</t>
  </si>
  <si>
    <t>Cash and cash equivalents at beginning of the period</t>
  </si>
  <si>
    <t>Cash and cash equivalents at end of the period</t>
  </si>
  <si>
    <t xml:space="preserve">(a) Purchase or disposal </t>
  </si>
  <si>
    <t xml:space="preserve">RM '000 </t>
  </si>
  <si>
    <t>The Group's effective tax rates differ from the statutory tax rate mainly because :</t>
  </si>
  <si>
    <t>Taxation comprises :</t>
  </si>
  <si>
    <t>31/12/2007</t>
  </si>
  <si>
    <t xml:space="preserve"> for the year ended 31 December 2007)</t>
  </si>
  <si>
    <t>At 01/01/2008</t>
  </si>
  <si>
    <t>Treasury</t>
  </si>
  <si>
    <t>shares</t>
  </si>
  <si>
    <t xml:space="preserve">  Statements for the year ended 31 December 2007)</t>
  </si>
  <si>
    <t>Purchase of own shares</t>
  </si>
  <si>
    <t xml:space="preserve">Weighted average number of ordinary shares in issue ('000) </t>
  </si>
  <si>
    <t>Long Term Borrowings</t>
  </si>
  <si>
    <t>Treasury Shares, At Cost</t>
  </si>
  <si>
    <t>Tax Payable</t>
  </si>
  <si>
    <t>surplus</t>
  </si>
  <si>
    <t>Revaluation</t>
  </si>
  <si>
    <t>The same accounting policies and methods of computation are followed in the interim financial report as compared with the annual financial statements for the year ended 31 December 2007.</t>
  </si>
  <si>
    <t>The Group has no contingent liabilities and contingent assets as at the end of the current quarter or last annual balance sheet date.</t>
  </si>
  <si>
    <t>Net profit attributable to shareholders for the period (RM '000)</t>
  </si>
  <si>
    <t>Effect of shares purchased ('000)</t>
  </si>
  <si>
    <t>Number of ordinary shares in issue at the beginning of the period ('000)</t>
  </si>
  <si>
    <t>The Group enters into forward foreign exchange contracts to hedge its foreign currency receivables and payables from exposure to the fluctuations in foreign exchange rates.</t>
  </si>
  <si>
    <t>USD</t>
  </si>
  <si>
    <t>10 November 2008 - 17 November 2008</t>
  </si>
  <si>
    <t>10 December 2008 - 17 December 2008</t>
  </si>
  <si>
    <t>RMB</t>
  </si>
  <si>
    <t>Financial Statements for the year ended 31 December 2007)</t>
  </si>
  <si>
    <t xml:space="preserve">On 19 November 2007, the Board of Directors proposed for a second interim tax exempt dividend of 1.0 sen per share for the financial year ended 31 December 2007. The dividend was paid on 8 January 2008 to shareholders whose names appear in the Record of Depositors of the Company at the close of business on 12 December 2007. </t>
  </si>
  <si>
    <t xml:space="preserve">Diluted </t>
  </si>
  <si>
    <r>
      <t>The interim financial report has been prepared in accordance with requirements of FRS 134</t>
    </r>
    <r>
      <rPr>
        <sz val="14"/>
        <rFont val="Arial"/>
        <family val="2"/>
      </rPr>
      <t xml:space="preserve"> : "Interim Financial Reporting" and paragraph 9.22 of the Listing Requirements of Bursa Malaysia Securities Berhad, and should be read in conjunction with the audited financial statements of the Group for the year ended 31 December 2007.</t>
    </r>
  </si>
  <si>
    <t>(i)  certain income and expenses which are not taxable and allowable;</t>
  </si>
  <si>
    <t>30/06/2008</t>
  </si>
  <si>
    <t>Dividends</t>
  </si>
  <si>
    <t>Continuing Operations</t>
  </si>
  <si>
    <t>Discontinued Operation</t>
  </si>
  <si>
    <t>Net profit/(loss) for the period</t>
  </si>
  <si>
    <t>- continuing operations</t>
  </si>
  <si>
    <t xml:space="preserve">Net profit/(loss) for the period from discontinued operation </t>
  </si>
  <si>
    <t>(Discontinued)</t>
  </si>
  <si>
    <t xml:space="preserve">   Total revenue</t>
  </si>
  <si>
    <t xml:space="preserve">   continuing operations</t>
  </si>
  <si>
    <t xml:space="preserve">   Net profit for the period from</t>
  </si>
  <si>
    <t xml:space="preserve">   Net profit for the period </t>
  </si>
  <si>
    <t>- discontinued operation</t>
  </si>
  <si>
    <t xml:space="preserve">   Intersegment revenue</t>
  </si>
  <si>
    <t xml:space="preserve">   External revenue</t>
  </si>
  <si>
    <t xml:space="preserve">   discontinued operation</t>
  </si>
  <si>
    <t>Earnings/(loss) per share (sen) :</t>
  </si>
  <si>
    <t xml:space="preserve">   Segment results from</t>
  </si>
  <si>
    <t>Quarter Ended</t>
  </si>
  <si>
    <t>Year To Date</t>
  </si>
  <si>
    <t>Profit/(loss) before taxation</t>
  </si>
  <si>
    <t>Cash Flows</t>
  </si>
  <si>
    <t>Investing cash flows</t>
  </si>
  <si>
    <t>Operating cash flows</t>
  </si>
  <si>
    <t>- Continuing operations</t>
  </si>
  <si>
    <t>- Discontinued operation</t>
  </si>
  <si>
    <r>
      <t>Operating expenses (</t>
    </r>
    <r>
      <rPr>
        <sz val="8"/>
        <rFont val="Arial"/>
        <family val="2"/>
      </rPr>
      <t>Note 13</t>
    </r>
    <r>
      <rPr>
        <sz val="10"/>
        <rFont val="Arial"/>
        <family val="2"/>
      </rPr>
      <t>)</t>
    </r>
  </si>
  <si>
    <r>
      <t>Other operating income (</t>
    </r>
    <r>
      <rPr>
        <sz val="8"/>
        <rFont val="Arial"/>
        <family val="2"/>
      </rPr>
      <t>Note 13</t>
    </r>
    <r>
      <rPr>
        <sz val="10"/>
        <rFont val="Arial"/>
        <family val="2"/>
      </rPr>
      <t>)</t>
    </r>
  </si>
  <si>
    <r>
      <t>Other Investments (</t>
    </r>
    <r>
      <rPr>
        <sz val="8"/>
        <rFont val="Arial"/>
        <family val="2"/>
      </rPr>
      <t>Note 13</t>
    </r>
    <r>
      <rPr>
        <sz val="10"/>
        <rFont val="Arial"/>
        <family val="0"/>
      </rPr>
      <t>)</t>
    </r>
  </si>
  <si>
    <t xml:space="preserve">There were no changes in the composition of the Group during the interim period under review other than : </t>
  </si>
  <si>
    <t>(ii) a wholly-owned sub-subsidiary company, namely GUH Electrical Appliances Sdn Bhd ceased its operation of the manufacture and sale of electrical appliances with effect from 30 April 2008 and the directors are presently reviewing its future activity. The revenue, results and cash flows attributed to the discontinued operation are as follows:-</t>
  </si>
  <si>
    <t>(i) the acquisition of the entire 1,000,000 ordinary shares of RM1.00 each, representing 100% of the issued and paid-up share capital of GUH Plantations Sdn Bhd from its wholly-owned subsidiary company, namely Grand Ocean Development Sdn Bhd for a total cash consideration of RM1.00 only on 25 January 2008 in line with the corporate restructuring plan to streamline the Group's structure and enhance operational efficiency.</t>
  </si>
  <si>
    <t>(ii)  the utilisation of reinvestment allowances and unabsorbed tax losses by certain subsidiary companies; and</t>
  </si>
  <si>
    <t>30/09/2008</t>
  </si>
  <si>
    <t>30/09/2007</t>
  </si>
  <si>
    <t>At 30/09/2008</t>
  </si>
  <si>
    <t>Impairment loss of revalued property, plant and</t>
  </si>
  <si>
    <t>equipment (net of tax)</t>
  </si>
  <si>
    <t xml:space="preserve">Deferred tax income relating to reduction in </t>
  </si>
  <si>
    <t>applicable tax rate</t>
  </si>
  <si>
    <t>Net profit for the nine months period</t>
  </si>
  <si>
    <t>At 30/09/2007</t>
  </si>
  <si>
    <t>Current         Year Quarter 30/09/2008   RM '000</t>
  </si>
  <si>
    <t>Current                    Year To Date 30/09/2008 RM '000</t>
  </si>
  <si>
    <t>(b) Investments in quoted securities as at 30 September 2008</t>
  </si>
  <si>
    <t>Total investments at market value at 30 September 2008</t>
  </si>
  <si>
    <t>Group borrowings and debt securities as at 30 September 2008</t>
  </si>
  <si>
    <t xml:space="preserve">Foreign currency (RMB36,500,000 and USD4,294,104) </t>
  </si>
  <si>
    <t>FOR THE THIRD FINANCIAL QUARTER ENDED 30 SEPTEMBER 2008</t>
  </si>
  <si>
    <t>There were no unusual items affecting assets, liabilities, equity, net income or cash flows during the period ended 30 September 2008 other than as disclosed in Note 13 and 14.</t>
  </si>
  <si>
    <t xml:space="preserve">On 19 August 2008, the Board of Directors proposed for an interim dividend of 3.0 sen per share (less tax at 26%) for the financial year ending 31 December 2008. The dividend was paid on 30 September 2008 to shareholders whose names appear in the Record of Depositors of the Company at the close of business on 10 September 2008. </t>
  </si>
  <si>
    <t>Other than the profit arising from sale of properties amounting to RM 18.0 million, there were no sale of unquoted investments for the current quarter and financial year to date.</t>
  </si>
  <si>
    <t>As at 12 November 2008, the Group has the following forward foreign exchange contracts:</t>
  </si>
  <si>
    <t>Earnings Per Share</t>
  </si>
  <si>
    <t>The Board of Directors authorised the issue of this unaudited interim financial report on 19 November 2008.</t>
  </si>
  <si>
    <t xml:space="preserve">The Group posted a lower profit before taxation of RM 27.8 million (2007: RM 28.7 million) despite a 4.7% increase in revenue from continuing and discontinued operations to RM 231.7 million (2007: RM 221.4 million) for the period ended 30 September 2008. The results include gain from disposal of land amounting to RM 17.8 million and allowance for diminution in value of investment in quoted shares amounting to RM 10.6 million in contrast to a write back of RM 10.4 million in 2007. </t>
  </si>
  <si>
    <t>With the global financial slowdown and the economic contraction in US, we expect dampen sentiments and decrease in consumer consumptions. In light of the foregoing, the Group expects the remaining quarter of 2008 to be challenging, but the result for the full year is still expected to be satisfactory.</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</si>
</sst>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General_)"/>
    <numFmt numFmtId="168" formatCode="dd\-mmm\-yy_)"/>
    <numFmt numFmtId="169" formatCode="_(* #,##0.000_);_(* \(#,##0.000\);_(* &quot;-&quot;??_);_(@_)"/>
    <numFmt numFmtId="170" formatCode="_(* #,##0.0000_);_(* \(#,##0.0000\);_(* &quot;-&quot;??_);_(@_)"/>
    <numFmt numFmtId="171" formatCode="_(* #,##0.00000_);_(* \(#,##0.00000\);_(* &quot;-&quot;??_);_(@_)"/>
    <numFmt numFmtId="172" formatCode="_(* #,##0.000000_);_(* \(#,##0.000000\);_(* &quot;-&quot;??_);_(@_)"/>
    <numFmt numFmtId="173" formatCode="_(* #,##0.0000000_);_(* \(#,##0.0000000\);_(* &quot;-&quot;??_);_(@_)"/>
    <numFmt numFmtId="174" formatCode="0.000000"/>
    <numFmt numFmtId="175" formatCode="0.0000000"/>
    <numFmt numFmtId="176" formatCode="0.00000000"/>
    <numFmt numFmtId="177" formatCode="0.000000000"/>
    <numFmt numFmtId="178" formatCode="0.0000000000"/>
    <numFmt numFmtId="179" formatCode="0.00000000000"/>
    <numFmt numFmtId="180" formatCode="0.00000"/>
    <numFmt numFmtId="181" formatCode="0.0000"/>
    <numFmt numFmtId="182" formatCode="0.000"/>
    <numFmt numFmtId="183" formatCode="mm/dd/yy"/>
    <numFmt numFmtId="184" formatCode="_(* #,##0.0_);_(* \(#,##0.0\);_(* &quot;-&quot;?_);_(@_)"/>
    <numFmt numFmtId="185" formatCode="_(* #,##0.00000000_);_(* \(#,##0.00000000\);_(* &quot;-&quot;??_);_(@_)"/>
    <numFmt numFmtId="186" formatCode="_(* #,##0.000000000_);_(* \(#,##0.000000000\);_(* &quot;-&quot;??_);_(@_)"/>
    <numFmt numFmtId="187" formatCode="_(* #,##0.0000000000_);_(* \(#,##0.0000000000\);_(* &quot;-&quot;??_);_(@_)"/>
    <numFmt numFmtId="188" formatCode="&quot;RM&quot;#,##0;\-&quot;RM&quot;#,##0"/>
    <numFmt numFmtId="189" formatCode="&quot;RM&quot;#,##0;[Red]\-&quot;RM&quot;#,##0"/>
    <numFmt numFmtId="190" formatCode="&quot;RM&quot;#,##0.00;\-&quot;RM&quot;#,##0.00"/>
    <numFmt numFmtId="191" formatCode="&quot;RM&quot;#,##0.00;[Red]\-&quot;RM&quot;#,##0.00"/>
    <numFmt numFmtId="192" formatCode="_-&quot;RM&quot;* #,##0_-;\-&quot;RM&quot;* #,##0_-;_-&quot;RM&quot;* &quot;-&quot;_-;_-@_-"/>
    <numFmt numFmtId="193" formatCode="_-* #,##0_-;\-* #,##0_-;_-* &quot;-&quot;_-;_-@_-"/>
    <numFmt numFmtId="194" formatCode="_-&quot;RM&quot;* #,##0.00_-;\-&quot;RM&quot;* #,##0.00_-;_-&quot;RM&quot;* &quot;-&quot;??_-;_-@_-"/>
    <numFmt numFmtId="195" formatCode="_-* #,##0.00_-;\-* #,##0.00_-;_-* &quot;-&quot;??_-;_-@_-"/>
    <numFmt numFmtId="196" formatCode="m/d"/>
    <numFmt numFmtId="197" formatCode="mmmmm"/>
    <numFmt numFmtId="198" formatCode="#,##0.0"/>
    <numFmt numFmtId="199" formatCode="#,##0.0_);\(#,##0.0\)"/>
    <numFmt numFmtId="200" formatCode="#,##0.000_);\(#,##0.000\)"/>
    <numFmt numFmtId="201" formatCode="#,##0.0000_);\(#,##0.0000\)"/>
    <numFmt numFmtId="202" formatCode="#,##0.00000_);\(#,##0.00000\)"/>
    <numFmt numFmtId="203" formatCode="#,##0.000000_);\(#,##0.000000\)"/>
    <numFmt numFmtId="204" formatCode="#,##0.0000000_);\(#,##0.0000000\)"/>
    <numFmt numFmtId="205" formatCode="#,##0.00000000_);\(#,##0.00000000\)"/>
    <numFmt numFmtId="206" formatCode="0.00_);\(0.00\)"/>
    <numFmt numFmtId="207" formatCode="0.0_);\(0.0\)"/>
    <numFmt numFmtId="208" formatCode="0_);\(0\)"/>
    <numFmt numFmtId="209" formatCode="&quot;RM&quot;#,##0_);\(&quot;RM&quot;#,##0\)"/>
    <numFmt numFmtId="210" formatCode="&quot;RM&quot;#,##0_);[Red]\(&quot;RM&quot;#,##0\)"/>
    <numFmt numFmtId="211" formatCode="&quot;RM&quot;#,##0.00_);\(&quot;RM&quot;#,##0.00\)"/>
    <numFmt numFmtId="212" formatCode="&quot;RM&quot;#,##0.00_);[Red]\(&quot;RM&quot;#,##0.00\)"/>
    <numFmt numFmtId="213" formatCode="_(&quot;RM&quot;* #,##0_);_(&quot;RM&quot;* \(#,##0\);_(&quot;RM&quot;* &quot;-&quot;_);_(@_)"/>
    <numFmt numFmtId="214" formatCode="_(&quot;RM&quot;* #,##0.00_);_(&quot;RM&quot;* \(#,##0.00\);_(&quot;RM&quot;* &quot;-&quot;??_);_(@_)"/>
    <numFmt numFmtId="215" formatCode="_(* #,##0.000_);_(* \(#,##0.000\);_(* &quot;-&quot;???_);_(@_)"/>
    <numFmt numFmtId="216" formatCode="m/d/yy"/>
    <numFmt numFmtId="217" formatCode="_-* #,##0_-;\-* #,##0_-;_-* &quot;-&quot;??_-;_-@_-"/>
    <numFmt numFmtId="218" formatCode="mmmm"/>
    <numFmt numFmtId="219" formatCode="[$-409]dddd\,\ mmmm\ dd\,\ yyyy"/>
    <numFmt numFmtId="220" formatCode="_(* #,##0.000000_);_(* \(#,##0.000000\);_(* &quot;-&quot;??????_);_(@_)"/>
    <numFmt numFmtId="221" formatCode="\(\i\)"/>
    <numFmt numFmtId="222" formatCode="00000"/>
    <numFmt numFmtId="223" formatCode="0.E+00"/>
  </numFmts>
  <fonts count="28">
    <font>
      <sz val="10"/>
      <name val="Arial"/>
      <family val="0"/>
    </font>
    <font>
      <u val="single"/>
      <sz val="10"/>
      <color indexed="36"/>
      <name val="Arial"/>
      <family val="0"/>
    </font>
    <font>
      <u val="single"/>
      <sz val="10"/>
      <color indexed="12"/>
      <name val="Arial"/>
      <family val="0"/>
    </font>
    <font>
      <sz val="11"/>
      <name val="Arial"/>
      <family val="2"/>
    </font>
    <font>
      <b/>
      <sz val="16"/>
      <name val="Arial"/>
      <family val="2"/>
    </font>
    <font>
      <sz val="10"/>
      <color indexed="10"/>
      <name val="Arial"/>
      <family val="2"/>
    </font>
    <font>
      <sz val="14"/>
      <name val="Arial"/>
      <family val="2"/>
    </font>
    <font>
      <b/>
      <sz val="10"/>
      <name val="Arial"/>
      <family val="2"/>
    </font>
    <font>
      <i/>
      <sz val="10"/>
      <name val="Arial"/>
      <family val="2"/>
    </font>
    <font>
      <u val="single"/>
      <sz val="10"/>
      <name val="Arial"/>
      <family val="2"/>
    </font>
    <font>
      <b/>
      <sz val="11"/>
      <name val="Arial"/>
      <family val="2"/>
    </font>
    <font>
      <sz val="11"/>
      <color indexed="10"/>
      <name val="Arial"/>
      <family val="2"/>
    </font>
    <font>
      <b/>
      <sz val="8"/>
      <name val="Tahoma"/>
      <family val="0"/>
    </font>
    <font>
      <sz val="8"/>
      <name val="Tahoma"/>
      <family val="0"/>
    </font>
    <font>
      <u val="single"/>
      <sz val="11"/>
      <name val="Arial"/>
      <family val="2"/>
    </font>
    <font>
      <b/>
      <sz val="11"/>
      <color indexed="10"/>
      <name val="Arial"/>
      <family val="2"/>
    </font>
    <font>
      <sz val="13"/>
      <name val="Arial"/>
      <family val="2"/>
    </font>
    <font>
      <b/>
      <sz val="14"/>
      <name val="Arial"/>
      <family val="2"/>
    </font>
    <font>
      <u val="single"/>
      <sz val="14"/>
      <name val="Arial"/>
      <family val="2"/>
    </font>
    <font>
      <u val="singleAccounting"/>
      <sz val="14"/>
      <name val="Arial"/>
      <family val="2"/>
    </font>
    <font>
      <b/>
      <i/>
      <u val="single"/>
      <sz val="10"/>
      <name val="Arial"/>
      <family val="2"/>
    </font>
    <font>
      <b/>
      <sz val="10"/>
      <color indexed="10"/>
      <name val="Arial"/>
      <family val="2"/>
    </font>
    <font>
      <b/>
      <u val="single"/>
      <sz val="14"/>
      <name val="Arial"/>
      <family val="2"/>
    </font>
    <font>
      <sz val="14"/>
      <name val="Times New Roman"/>
      <family val="1"/>
    </font>
    <font>
      <u val="single"/>
      <sz val="14"/>
      <name val="Times New Roman"/>
      <family val="1"/>
    </font>
    <font>
      <sz val="14"/>
      <color indexed="12"/>
      <name val="Arial"/>
      <family val="2"/>
    </font>
    <font>
      <sz val="8"/>
      <name val="Arial"/>
      <family val="2"/>
    </font>
    <font>
      <b/>
      <sz val="8"/>
      <name val="Arial"/>
      <family val="2"/>
    </font>
  </fonts>
  <fills count="5">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43"/>
        <bgColor indexed="64"/>
      </patternFill>
    </fill>
  </fills>
  <borders count="26">
    <border>
      <left/>
      <right/>
      <top/>
      <bottom/>
      <diagonal/>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style="thin"/>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style="thin"/>
      <top style="thin"/>
      <bottom style="thin"/>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
      <left style="thin"/>
      <right style="thin"/>
      <top style="thin"/>
      <bottom style="thick"/>
    </border>
    <border>
      <left style="thin"/>
      <right style="thin"/>
      <top style="thin"/>
      <bottom style="double"/>
    </border>
    <border>
      <left style="thin"/>
      <right style="thin"/>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04">
    <xf numFmtId="0" fontId="0" fillId="0" borderId="0" xfId="0" applyAlignment="1">
      <alignment/>
    </xf>
    <xf numFmtId="0" fontId="4" fillId="0" borderId="0" xfId="0" applyFont="1" applyAlignment="1">
      <alignment/>
    </xf>
    <xf numFmtId="0" fontId="0" fillId="0" borderId="0" xfId="0" applyFill="1" applyAlignment="1">
      <alignment/>
    </xf>
    <xf numFmtId="0" fontId="0" fillId="0" borderId="0" xfId="0" applyFont="1" applyAlignment="1">
      <alignment horizontal="center"/>
    </xf>
    <xf numFmtId="0" fontId="0" fillId="0" borderId="0" xfId="0" applyFont="1" applyFill="1" applyAlignment="1">
      <alignment horizontal="center"/>
    </xf>
    <xf numFmtId="14" fontId="0" fillId="0" borderId="0" xfId="0" applyNumberFormat="1" applyFont="1" applyFill="1" applyAlignment="1">
      <alignment horizontal="center"/>
    </xf>
    <xf numFmtId="0" fontId="0" fillId="0" borderId="0" xfId="0" applyFont="1" applyAlignment="1">
      <alignment/>
    </xf>
    <xf numFmtId="0" fontId="0" fillId="0" borderId="0" xfId="0" applyFill="1" applyBorder="1" applyAlignment="1">
      <alignment/>
    </xf>
    <xf numFmtId="0" fontId="0" fillId="0" borderId="0" xfId="0" applyFont="1" applyFill="1" applyAlignment="1">
      <alignment/>
    </xf>
    <xf numFmtId="165" fontId="0" fillId="0" borderId="0" xfId="15" applyNumberFormat="1" applyFont="1" applyFill="1" applyAlignment="1">
      <alignment horizontal="center"/>
    </xf>
    <xf numFmtId="165" fontId="0" fillId="0" borderId="0" xfId="15" applyNumberFormat="1" applyFont="1" applyFill="1" applyBorder="1" applyAlignment="1">
      <alignment horizontal="center"/>
    </xf>
    <xf numFmtId="165" fontId="0" fillId="0" borderId="0" xfId="15" applyNumberFormat="1" applyFont="1" applyBorder="1" applyAlignment="1">
      <alignment horizontal="center"/>
    </xf>
    <xf numFmtId="165" fontId="0" fillId="0" borderId="0" xfId="15" applyNumberFormat="1" applyFont="1" applyFill="1" applyBorder="1" applyAlignment="1">
      <alignment/>
    </xf>
    <xf numFmtId="0" fontId="7" fillId="0" borderId="0" xfId="0" applyFont="1" applyAlignment="1">
      <alignment/>
    </xf>
    <xf numFmtId="0" fontId="3" fillId="0" borderId="0" xfId="0" applyFont="1" applyAlignment="1">
      <alignment/>
    </xf>
    <xf numFmtId="0" fontId="10" fillId="0" borderId="0" xfId="0" applyFont="1" applyAlignment="1">
      <alignment/>
    </xf>
    <xf numFmtId="0" fontId="3" fillId="0" borderId="0" xfId="0" applyFont="1" applyFill="1" applyAlignment="1">
      <alignment/>
    </xf>
    <xf numFmtId="0" fontId="3" fillId="0" borderId="0" xfId="0" applyFont="1" applyFill="1" applyAlignment="1">
      <alignment horizontal="center"/>
    </xf>
    <xf numFmtId="0" fontId="3" fillId="0" borderId="0" xfId="0" applyFont="1" applyAlignment="1">
      <alignment horizontal="center"/>
    </xf>
    <xf numFmtId="14" fontId="3" fillId="0" borderId="0" xfId="0" applyNumberFormat="1" applyFont="1" applyFill="1" applyAlignment="1">
      <alignment horizontal="center"/>
    </xf>
    <xf numFmtId="165" fontId="3" fillId="0" borderId="0" xfId="15" applyNumberFormat="1" applyFont="1" applyFill="1" applyBorder="1" applyAlignment="1">
      <alignment horizontal="center"/>
    </xf>
    <xf numFmtId="165" fontId="3" fillId="0" borderId="0" xfId="15" applyNumberFormat="1" applyFont="1" applyBorder="1" applyAlignment="1">
      <alignment horizontal="center"/>
    </xf>
    <xf numFmtId="0" fontId="3" fillId="0" borderId="0" xfId="0" applyFont="1" applyFill="1" applyBorder="1" applyAlignment="1">
      <alignment horizontal="center"/>
    </xf>
    <xf numFmtId="0" fontId="3" fillId="0" borderId="0" xfId="0" applyFont="1" applyBorder="1" applyAlignment="1">
      <alignment/>
    </xf>
    <xf numFmtId="14" fontId="3" fillId="0" borderId="0" xfId="0" applyNumberFormat="1" applyFont="1" applyFill="1" applyBorder="1" applyAlignment="1">
      <alignment horizontal="center"/>
    </xf>
    <xf numFmtId="37" fontId="9" fillId="0" borderId="0" xfId="0" applyNumberFormat="1" applyFont="1" applyAlignment="1">
      <alignment/>
    </xf>
    <xf numFmtId="37" fontId="9" fillId="0" borderId="0" xfId="0" applyNumberFormat="1" applyFont="1" applyBorder="1" applyAlignment="1">
      <alignment/>
    </xf>
    <xf numFmtId="37" fontId="7" fillId="0" borderId="0" xfId="0" applyNumberFormat="1" applyFont="1" applyBorder="1" applyAlignment="1">
      <alignment/>
    </xf>
    <xf numFmtId="37" fontId="7" fillId="0" borderId="1" xfId="0" applyNumberFormat="1" applyFont="1" applyBorder="1" applyAlignment="1">
      <alignment/>
    </xf>
    <xf numFmtId="37" fontId="7" fillId="0" borderId="2" xfId="0" applyNumberFormat="1" applyFont="1" applyBorder="1" applyAlignment="1">
      <alignment/>
    </xf>
    <xf numFmtId="37" fontId="0" fillId="0" borderId="0" xfId="0" applyNumberFormat="1" applyFont="1" applyBorder="1" applyAlignment="1">
      <alignment/>
    </xf>
    <xf numFmtId="37" fontId="0" fillId="0" borderId="3" xfId="0" applyNumberFormat="1" applyFont="1" applyBorder="1" applyAlignment="1">
      <alignment/>
    </xf>
    <xf numFmtId="37" fontId="0" fillId="0" borderId="0" xfId="0" applyNumberFormat="1" applyFont="1" applyAlignment="1">
      <alignment/>
    </xf>
    <xf numFmtId="165" fontId="0" fillId="0" borderId="3" xfId="15" applyNumberFormat="1" applyFont="1" applyFill="1" applyBorder="1" applyAlignment="1">
      <alignment/>
    </xf>
    <xf numFmtId="165" fontId="0" fillId="0" borderId="4" xfId="15" applyNumberFormat="1" applyFont="1" applyFill="1" applyBorder="1" applyAlignment="1">
      <alignment horizontal="center"/>
    </xf>
    <xf numFmtId="165" fontId="0" fillId="0" borderId="4" xfId="15" applyNumberFormat="1" applyFont="1" applyFill="1" applyBorder="1" applyAlignment="1">
      <alignment/>
    </xf>
    <xf numFmtId="43" fontId="0" fillId="0" borderId="0" xfId="15" applyNumberFormat="1" applyFont="1" applyFill="1" applyBorder="1" applyAlignment="1">
      <alignment horizontal="center"/>
    </xf>
    <xf numFmtId="43" fontId="0" fillId="0" borderId="0" xfId="15" applyNumberFormat="1" applyFont="1" applyBorder="1" applyAlignment="1">
      <alignment horizontal="center"/>
    </xf>
    <xf numFmtId="165" fontId="0" fillId="0" borderId="0" xfId="15" applyNumberFormat="1" applyFont="1" applyFill="1" applyBorder="1" applyAlignment="1">
      <alignment horizontal="right"/>
    </xf>
    <xf numFmtId="0" fontId="0" fillId="0" borderId="0" xfId="0" applyFont="1" applyFill="1" applyBorder="1" applyAlignment="1">
      <alignment horizontal="center"/>
    </xf>
    <xf numFmtId="0" fontId="0" fillId="0" borderId="0" xfId="0" applyFont="1" applyBorder="1" applyAlignment="1">
      <alignment horizontal="center"/>
    </xf>
    <xf numFmtId="0" fontId="0" fillId="0" borderId="0" xfId="0" applyFont="1" applyFill="1" applyBorder="1" applyAlignment="1">
      <alignment/>
    </xf>
    <xf numFmtId="0" fontId="0" fillId="0" borderId="0" xfId="0" applyFont="1" applyBorder="1" applyAlignment="1">
      <alignment/>
    </xf>
    <xf numFmtId="43" fontId="0" fillId="0" borderId="0" xfId="15" applyFont="1" applyFill="1" applyBorder="1" applyAlignment="1">
      <alignment/>
    </xf>
    <xf numFmtId="43" fontId="0" fillId="0" borderId="0" xfId="15" applyNumberFormat="1" applyFont="1" applyFill="1" applyBorder="1" applyAlignment="1">
      <alignment/>
    </xf>
    <xf numFmtId="43" fontId="0" fillId="0" borderId="0" xfId="15" applyFont="1" applyBorder="1" applyAlignment="1">
      <alignment horizontal="center"/>
    </xf>
    <xf numFmtId="43" fontId="0" fillId="0" borderId="0" xfId="15" applyFont="1" applyFill="1" applyBorder="1" applyAlignment="1">
      <alignment horizontal="right"/>
    </xf>
    <xf numFmtId="165" fontId="0" fillId="0" borderId="5" xfId="15" applyNumberFormat="1" applyFont="1" applyFill="1" applyBorder="1" applyAlignment="1">
      <alignment/>
    </xf>
    <xf numFmtId="15" fontId="0" fillId="0" borderId="0" xfId="0" applyNumberFormat="1" applyFont="1" applyAlignment="1">
      <alignment/>
    </xf>
    <xf numFmtId="165" fontId="3" fillId="0" borderId="0" xfId="15" applyNumberFormat="1" applyFont="1" applyFill="1" applyAlignment="1">
      <alignment/>
    </xf>
    <xf numFmtId="165" fontId="3" fillId="0" borderId="0" xfId="15" applyNumberFormat="1" applyFont="1" applyFill="1" applyBorder="1" applyAlignment="1">
      <alignment/>
    </xf>
    <xf numFmtId="165" fontId="3" fillId="0" borderId="5" xfId="15" applyNumberFormat="1" applyFont="1" applyFill="1" applyBorder="1" applyAlignment="1">
      <alignment/>
    </xf>
    <xf numFmtId="165" fontId="3" fillId="0" borderId="5" xfId="15" applyNumberFormat="1" applyFont="1" applyFill="1" applyBorder="1" applyAlignment="1">
      <alignment horizontal="center"/>
    </xf>
    <xf numFmtId="165" fontId="0" fillId="0" borderId="0" xfId="15" applyNumberFormat="1" applyFont="1" applyFill="1" applyAlignment="1">
      <alignment/>
    </xf>
    <xf numFmtId="43" fontId="0" fillId="0" borderId="0" xfId="15" applyFont="1" applyFill="1" applyBorder="1" applyAlignment="1">
      <alignment horizontal="center"/>
    </xf>
    <xf numFmtId="165" fontId="3" fillId="0" borderId="0" xfId="0" applyNumberFormat="1" applyFont="1" applyAlignment="1">
      <alignment/>
    </xf>
    <xf numFmtId="0" fontId="9" fillId="0" borderId="0" xfId="0" applyFont="1" applyBorder="1" applyAlignment="1">
      <alignment/>
    </xf>
    <xf numFmtId="165" fontId="3" fillId="0" borderId="0" xfId="15" applyNumberFormat="1" applyFont="1" applyAlignment="1">
      <alignment/>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8" fillId="0" borderId="0" xfId="0" applyFont="1" applyFill="1" applyAlignment="1">
      <alignment/>
    </xf>
    <xf numFmtId="37" fontId="0" fillId="0" borderId="2" xfId="0" applyNumberFormat="1" applyFont="1" applyFill="1" applyBorder="1" applyAlignment="1">
      <alignment/>
    </xf>
    <xf numFmtId="0" fontId="0" fillId="0" borderId="0" xfId="0" applyFont="1" applyFill="1" applyAlignment="1" quotePrefix="1">
      <alignment/>
    </xf>
    <xf numFmtId="37" fontId="0" fillId="0" borderId="6" xfId="0" applyNumberFormat="1" applyFont="1" applyBorder="1" applyAlignment="1">
      <alignment/>
    </xf>
    <xf numFmtId="37" fontId="0" fillId="0" borderId="7" xfId="0" applyNumberFormat="1" applyFont="1" applyBorder="1" applyAlignment="1">
      <alignment/>
    </xf>
    <xf numFmtId="37" fontId="0" fillId="0" borderId="8" xfId="0" applyNumberFormat="1" applyFont="1" applyBorder="1" applyAlignment="1">
      <alignment/>
    </xf>
    <xf numFmtId="37" fontId="0" fillId="0" borderId="2" xfId="0" applyNumberFormat="1" applyFont="1" applyBorder="1" applyAlignment="1">
      <alignment/>
    </xf>
    <xf numFmtId="37" fontId="0" fillId="0" borderId="1" xfId="0" applyNumberFormat="1" applyFont="1" applyBorder="1" applyAlignment="1">
      <alignment/>
    </xf>
    <xf numFmtId="37" fontId="0" fillId="0" borderId="9" xfId="0" applyNumberFormat="1" applyFont="1" applyBorder="1" applyAlignment="1">
      <alignment/>
    </xf>
    <xf numFmtId="37" fontId="0" fillId="0" borderId="10" xfId="0" applyNumberFormat="1" applyFont="1" applyBorder="1" applyAlignment="1">
      <alignment/>
    </xf>
    <xf numFmtId="37" fontId="0" fillId="0" borderId="11" xfId="0" applyNumberFormat="1" applyFont="1" applyBorder="1" applyAlignment="1">
      <alignment/>
    </xf>
    <xf numFmtId="37" fontId="0" fillId="0" borderId="12" xfId="0" applyNumberFormat="1" applyFont="1" applyBorder="1" applyAlignment="1">
      <alignment/>
    </xf>
    <xf numFmtId="37" fontId="7" fillId="0" borderId="0" xfId="0" applyNumberFormat="1" applyFont="1" applyAlignment="1">
      <alignment/>
    </xf>
    <xf numFmtId="37" fontId="0" fillId="0" borderId="0" xfId="0" applyNumberFormat="1" applyFont="1" applyFill="1" applyBorder="1" applyAlignment="1">
      <alignment/>
    </xf>
    <xf numFmtId="37" fontId="0" fillId="0" borderId="1" xfId="0" applyNumberFormat="1" applyFont="1" applyFill="1" applyBorder="1" applyAlignment="1">
      <alignment/>
    </xf>
    <xf numFmtId="165" fontId="0" fillId="0" borderId="0" xfId="0" applyNumberFormat="1" applyFill="1" applyAlignment="1">
      <alignment/>
    </xf>
    <xf numFmtId="165" fontId="8" fillId="0" borderId="0" xfId="0" applyNumberFormat="1" applyFont="1" applyFill="1" applyAlignment="1">
      <alignment/>
    </xf>
    <xf numFmtId="14" fontId="3" fillId="0" borderId="0" xfId="0" applyNumberFormat="1" applyFont="1" applyAlignment="1">
      <alignment horizontal="center"/>
    </xf>
    <xf numFmtId="37" fontId="7" fillId="0" borderId="1" xfId="0" applyNumberFormat="1" applyFont="1" applyFill="1" applyBorder="1" applyAlignment="1">
      <alignment/>
    </xf>
    <xf numFmtId="37" fontId="9" fillId="0" borderId="0" xfId="0" applyNumberFormat="1" applyFont="1" applyFill="1" applyBorder="1" applyAlignment="1">
      <alignment/>
    </xf>
    <xf numFmtId="37" fontId="7" fillId="0" borderId="0" xfId="0" applyNumberFormat="1" applyFont="1" applyFill="1" applyBorder="1" applyAlignment="1">
      <alignment/>
    </xf>
    <xf numFmtId="0" fontId="14" fillId="0" borderId="0" xfId="0" applyFont="1" applyBorder="1" applyAlignment="1">
      <alignment horizontal="center"/>
    </xf>
    <xf numFmtId="14" fontId="0" fillId="0" borderId="0" xfId="0" applyNumberFormat="1" applyFont="1" applyFill="1" applyAlignment="1" quotePrefix="1">
      <alignment horizontal="center"/>
    </xf>
    <xf numFmtId="0" fontId="3" fillId="0" borderId="5" xfId="0" applyFont="1" applyFill="1" applyBorder="1" applyAlignment="1">
      <alignment/>
    </xf>
    <xf numFmtId="165" fontId="3" fillId="0" borderId="0" xfId="0" applyNumberFormat="1" applyFont="1" applyFill="1" applyAlignment="1">
      <alignment/>
    </xf>
    <xf numFmtId="0" fontId="5" fillId="0" borderId="0" xfId="0" applyFont="1" applyAlignment="1">
      <alignment/>
    </xf>
    <xf numFmtId="0" fontId="5" fillId="0" borderId="0" xfId="0" applyFont="1" applyFill="1" applyAlignment="1">
      <alignment horizontal="center"/>
    </xf>
    <xf numFmtId="37" fontId="5" fillId="0" borderId="0" xfId="0" applyNumberFormat="1" applyFont="1" applyBorder="1" applyAlignment="1">
      <alignment/>
    </xf>
    <xf numFmtId="37" fontId="5" fillId="0" borderId="1" xfId="0" applyNumberFormat="1" applyFont="1" applyFill="1" applyBorder="1" applyAlignment="1">
      <alignment/>
    </xf>
    <xf numFmtId="37" fontId="5" fillId="0" borderId="1" xfId="0" applyNumberFormat="1" applyFont="1" applyBorder="1" applyAlignment="1">
      <alignment/>
    </xf>
    <xf numFmtId="0" fontId="16" fillId="2" borderId="0" xfId="0" applyFont="1" applyFill="1" applyAlignment="1">
      <alignment/>
    </xf>
    <xf numFmtId="0" fontId="16" fillId="2" borderId="0" xfId="0" applyFont="1" applyFill="1" applyBorder="1" applyAlignment="1">
      <alignment/>
    </xf>
    <xf numFmtId="0" fontId="6" fillId="2" borderId="0" xfId="0" applyFont="1" applyFill="1" applyAlignment="1">
      <alignment/>
    </xf>
    <xf numFmtId="0" fontId="18" fillId="2" borderId="0" xfId="0" applyFont="1" applyFill="1" applyAlignment="1">
      <alignment/>
    </xf>
    <xf numFmtId="0" fontId="6" fillId="2" borderId="0" xfId="0" applyFont="1" applyFill="1" applyAlignment="1" quotePrefix="1">
      <alignment/>
    </xf>
    <xf numFmtId="0" fontId="6" fillId="2" borderId="0" xfId="0" applyFont="1" applyFill="1" applyAlignment="1">
      <alignment horizontal="justify" wrapText="1"/>
    </xf>
    <xf numFmtId="0" fontId="6" fillId="2" borderId="0" xfId="0" applyFont="1" applyFill="1" applyAlignment="1">
      <alignment horizontal="justify"/>
    </xf>
    <xf numFmtId="0" fontId="6" fillId="2" borderId="0" xfId="0" applyFont="1" applyFill="1" applyAlignment="1">
      <alignment horizontal="center"/>
    </xf>
    <xf numFmtId="0" fontId="18" fillId="2" borderId="0" xfId="0" applyFont="1" applyFill="1" applyBorder="1" applyAlignment="1">
      <alignment/>
    </xf>
    <xf numFmtId="0" fontId="6" fillId="2" borderId="0" xfId="0" applyFont="1" applyFill="1" applyBorder="1" applyAlignment="1">
      <alignment/>
    </xf>
    <xf numFmtId="165" fontId="6" fillId="2" borderId="0" xfId="15" applyNumberFormat="1" applyFont="1" applyFill="1" applyAlignment="1">
      <alignment/>
    </xf>
    <xf numFmtId="165" fontId="6" fillId="2" borderId="0" xfId="15" applyNumberFormat="1" applyFont="1" applyFill="1" applyBorder="1" applyAlignment="1">
      <alignment/>
    </xf>
    <xf numFmtId="0" fontId="6" fillId="2" borderId="0" xfId="0" applyFont="1" applyFill="1" applyAlignment="1">
      <alignment/>
    </xf>
    <xf numFmtId="0" fontId="18" fillId="2" borderId="0" xfId="0" applyFont="1" applyFill="1" applyBorder="1" applyAlignment="1">
      <alignment horizontal="center"/>
    </xf>
    <xf numFmtId="165" fontId="6" fillId="2" borderId="0" xfId="15" applyNumberFormat="1" applyFont="1" applyFill="1" applyBorder="1" applyAlignment="1">
      <alignment/>
    </xf>
    <xf numFmtId="165" fontId="19" fillId="2" borderId="0" xfId="15" applyNumberFormat="1" applyFont="1" applyFill="1" applyAlignment="1">
      <alignment/>
    </xf>
    <xf numFmtId="0" fontId="6" fillId="2" borderId="0" xfId="0" applyFont="1" applyFill="1" applyBorder="1" applyAlignment="1" quotePrefix="1">
      <alignment/>
    </xf>
    <xf numFmtId="0" fontId="5" fillId="0" borderId="0" xfId="0" applyFont="1" applyFill="1" applyAlignment="1">
      <alignment/>
    </xf>
    <xf numFmtId="0" fontId="4" fillId="2" borderId="0" xfId="0" applyFont="1" applyFill="1" applyAlignment="1">
      <alignment/>
    </xf>
    <xf numFmtId="0" fontId="0" fillId="2" borderId="0" xfId="0" applyFont="1" applyFill="1" applyAlignment="1">
      <alignment/>
    </xf>
    <xf numFmtId="165" fontId="0" fillId="2" borderId="0" xfId="15" applyNumberFormat="1" applyFont="1" applyFill="1" applyBorder="1" applyAlignment="1">
      <alignment/>
    </xf>
    <xf numFmtId="165" fontId="0" fillId="0" borderId="0" xfId="15" applyNumberFormat="1" applyFill="1" applyAlignment="1">
      <alignment/>
    </xf>
    <xf numFmtId="0" fontId="3" fillId="2" borderId="0" xfId="0" applyFont="1" applyFill="1" applyAlignment="1">
      <alignment/>
    </xf>
    <xf numFmtId="165" fontId="3" fillId="2" borderId="0" xfId="15" applyNumberFormat="1" applyFont="1" applyFill="1" applyAlignment="1">
      <alignment/>
    </xf>
    <xf numFmtId="0" fontId="10" fillId="2" borderId="0" xfId="0" applyFont="1" applyFill="1" applyAlignment="1">
      <alignment/>
    </xf>
    <xf numFmtId="165" fontId="3" fillId="2" borderId="0" xfId="15" applyNumberFormat="1" applyFont="1" applyFill="1" applyBorder="1" applyAlignment="1">
      <alignment/>
    </xf>
    <xf numFmtId="0" fontId="3" fillId="2" borderId="0" xfId="0" applyFont="1" applyFill="1" applyAlignment="1">
      <alignment horizontal="center"/>
    </xf>
    <xf numFmtId="165" fontId="3" fillId="2" borderId="0" xfId="15" applyNumberFormat="1" applyFont="1" applyFill="1" applyAlignment="1">
      <alignment horizontal="center"/>
    </xf>
    <xf numFmtId="165" fontId="3" fillId="2" borderId="0" xfId="15" applyNumberFormat="1" applyFont="1" applyFill="1" applyBorder="1" applyAlignment="1">
      <alignment horizontal="center"/>
    </xf>
    <xf numFmtId="0" fontId="5" fillId="2" borderId="0" xfId="0" applyFont="1" applyFill="1" applyAlignment="1">
      <alignment horizontal="center"/>
    </xf>
    <xf numFmtId="14" fontId="3" fillId="2" borderId="0" xfId="0" applyNumberFormat="1" applyFont="1" applyFill="1" applyAlignment="1">
      <alignment horizontal="center"/>
    </xf>
    <xf numFmtId="14" fontId="3" fillId="2" borderId="0" xfId="15" applyNumberFormat="1" applyFont="1" applyFill="1" applyAlignment="1" quotePrefix="1">
      <alignment horizontal="center"/>
    </xf>
    <xf numFmtId="14" fontId="3" fillId="2" borderId="0" xfId="15" applyNumberFormat="1" applyFont="1" applyFill="1" applyBorder="1" applyAlignment="1">
      <alignment horizontal="center"/>
    </xf>
    <xf numFmtId="165" fontId="3" fillId="2" borderId="3" xfId="15" applyNumberFormat="1" applyFont="1" applyFill="1" applyBorder="1" applyAlignment="1">
      <alignment/>
    </xf>
    <xf numFmtId="165" fontId="3" fillId="2" borderId="12" xfId="15" applyNumberFormat="1" applyFont="1" applyFill="1" applyBorder="1" applyAlignment="1">
      <alignment/>
    </xf>
    <xf numFmtId="0" fontId="3" fillId="2" borderId="0" xfId="0" applyFont="1" applyFill="1" applyBorder="1" applyAlignment="1">
      <alignment/>
    </xf>
    <xf numFmtId="165" fontId="3" fillId="2" borderId="13" xfId="15" applyNumberFormat="1" applyFont="1" applyFill="1" applyBorder="1" applyAlignment="1">
      <alignment/>
    </xf>
    <xf numFmtId="0" fontId="3" fillId="2" borderId="0" xfId="0" applyFont="1" applyFill="1" applyAlignment="1" quotePrefix="1">
      <alignment/>
    </xf>
    <xf numFmtId="0" fontId="3" fillId="2" borderId="0" xfId="0" applyFont="1" applyFill="1" applyBorder="1" applyAlignment="1">
      <alignment horizontal="center"/>
    </xf>
    <xf numFmtId="165" fontId="15" fillId="2" borderId="0" xfId="15" applyNumberFormat="1" applyFont="1" applyFill="1" applyBorder="1" applyAlignment="1">
      <alignment horizontal="center"/>
    </xf>
    <xf numFmtId="14" fontId="3" fillId="2" borderId="0" xfId="0" applyNumberFormat="1" applyFont="1" applyFill="1" applyBorder="1" applyAlignment="1">
      <alignment horizontal="center"/>
    </xf>
    <xf numFmtId="165" fontId="11" fillId="2" borderId="0" xfId="15" applyNumberFormat="1" applyFont="1" applyFill="1" applyBorder="1" applyAlignment="1">
      <alignment/>
    </xf>
    <xf numFmtId="43" fontId="3" fillId="2" borderId="0" xfId="15" applyFont="1" applyFill="1" applyBorder="1" applyAlignment="1">
      <alignment/>
    </xf>
    <xf numFmtId="43" fontId="3" fillId="2" borderId="0" xfId="15" applyFont="1" applyFill="1" applyBorder="1" applyAlignment="1">
      <alignment horizontal="center"/>
    </xf>
    <xf numFmtId="43" fontId="3" fillId="2" borderId="0" xfId="15" applyFont="1" applyFill="1" applyBorder="1" applyAlignment="1">
      <alignment horizontal="right"/>
    </xf>
    <xf numFmtId="165" fontId="3" fillId="2" borderId="0" xfId="15" applyNumberFormat="1" applyFont="1" applyFill="1" applyBorder="1" applyAlignment="1">
      <alignment horizontal="right"/>
    </xf>
    <xf numFmtId="43" fontId="3" fillId="2" borderId="0" xfId="15" applyNumberFormat="1" applyFont="1" applyFill="1" applyBorder="1" applyAlignment="1">
      <alignment horizontal="center"/>
    </xf>
    <xf numFmtId="0" fontId="14" fillId="2" borderId="0" xfId="0" applyFont="1" applyFill="1" applyBorder="1" applyAlignment="1">
      <alignment/>
    </xf>
    <xf numFmtId="37" fontId="0" fillId="0" borderId="14" xfId="0" applyNumberFormat="1" applyFont="1" applyBorder="1" applyAlignment="1">
      <alignment/>
    </xf>
    <xf numFmtId="37" fontId="7" fillId="3" borderId="1" xfId="0" applyNumberFormat="1" applyFont="1" applyFill="1" applyBorder="1" applyAlignment="1">
      <alignment/>
    </xf>
    <xf numFmtId="37" fontId="20" fillId="0" borderId="6" xfId="0" applyNumberFormat="1" applyFont="1" applyBorder="1" applyAlignment="1">
      <alignment/>
    </xf>
    <xf numFmtId="0" fontId="6" fillId="2" borderId="0" xfId="0" applyFont="1" applyFill="1" applyAlignment="1">
      <alignment horizontal="center" wrapText="1"/>
    </xf>
    <xf numFmtId="0" fontId="21" fillId="0" borderId="0" xfId="0" applyFont="1" applyFill="1" applyAlignment="1">
      <alignment/>
    </xf>
    <xf numFmtId="0" fontId="21" fillId="0" borderId="0" xfId="0" applyFont="1" applyAlignment="1">
      <alignment/>
    </xf>
    <xf numFmtId="0" fontId="18" fillId="2" borderId="0" xfId="0" applyFont="1" applyFill="1" applyAlignment="1">
      <alignment/>
    </xf>
    <xf numFmtId="0" fontId="18" fillId="2" borderId="0" xfId="0" applyFont="1" applyFill="1" applyAlignment="1">
      <alignment horizontal="center"/>
    </xf>
    <xf numFmtId="165" fontId="19" fillId="2" borderId="0" xfId="15" applyNumberFormat="1" applyFont="1" applyFill="1" applyBorder="1" applyAlignment="1">
      <alignment horizontal="center"/>
    </xf>
    <xf numFmtId="165" fontId="15" fillId="2" borderId="0" xfId="15" applyNumberFormat="1" applyFont="1" applyFill="1" applyAlignment="1">
      <alignment/>
    </xf>
    <xf numFmtId="165" fontId="0" fillId="0" borderId="0" xfId="15" applyNumberFormat="1" applyFill="1" applyBorder="1" applyAlignment="1">
      <alignment/>
    </xf>
    <xf numFmtId="0" fontId="6" fillId="2" borderId="0" xfId="0" applyFont="1" applyFill="1" applyBorder="1" applyAlignment="1">
      <alignment horizontal="justify"/>
    </xf>
    <xf numFmtId="0" fontId="6" fillId="2" borderId="15" xfId="0" applyFont="1" applyFill="1" applyBorder="1" applyAlignment="1">
      <alignment horizontal="center"/>
    </xf>
    <xf numFmtId="0" fontId="6" fillId="2" borderId="16" xfId="0" applyFont="1" applyFill="1" applyBorder="1" applyAlignment="1">
      <alignment horizontal="center"/>
    </xf>
    <xf numFmtId="0" fontId="6" fillId="2" borderId="2" xfId="0" applyFont="1" applyFill="1" applyBorder="1" applyAlignment="1">
      <alignment/>
    </xf>
    <xf numFmtId="165" fontId="6" fillId="2" borderId="0" xfId="15" applyNumberFormat="1" applyFont="1" applyFill="1" applyBorder="1" applyAlignment="1">
      <alignment horizontal="justify"/>
    </xf>
    <xf numFmtId="0" fontId="22" fillId="2" borderId="0" xfId="0" applyFont="1" applyFill="1" applyAlignment="1">
      <alignment/>
    </xf>
    <xf numFmtId="0" fontId="6" fillId="2" borderId="0" xfId="0" applyFont="1" applyFill="1" applyBorder="1" applyAlignment="1">
      <alignment horizontal="justify" wrapText="1"/>
    </xf>
    <xf numFmtId="165" fontId="19" fillId="2" borderId="0" xfId="15" applyNumberFormat="1" applyFont="1" applyFill="1" applyAlignment="1">
      <alignment horizontal="center"/>
    </xf>
    <xf numFmtId="0" fontId="22" fillId="2" borderId="0" xfId="0" applyFont="1" applyFill="1" applyAlignment="1">
      <alignment/>
    </xf>
    <xf numFmtId="0" fontId="18" fillId="2" borderId="6" xfId="0" applyFont="1" applyFill="1" applyBorder="1" applyAlignment="1">
      <alignment/>
    </xf>
    <xf numFmtId="0" fontId="6" fillId="2" borderId="7" xfId="0" applyFont="1" applyFill="1" applyBorder="1" applyAlignment="1">
      <alignment/>
    </xf>
    <xf numFmtId="14" fontId="6" fillId="2" borderId="16" xfId="0" applyNumberFormat="1" applyFont="1" applyFill="1" applyBorder="1" applyAlignment="1">
      <alignment horizontal="center"/>
    </xf>
    <xf numFmtId="0" fontId="6" fillId="2" borderId="3" xfId="0" applyFont="1" applyFill="1" applyBorder="1" applyAlignment="1">
      <alignment/>
    </xf>
    <xf numFmtId="0" fontId="6" fillId="2" borderId="17" xfId="0" applyFont="1" applyFill="1" applyBorder="1" applyAlignment="1">
      <alignment/>
    </xf>
    <xf numFmtId="0" fontId="6" fillId="2" borderId="17" xfId="0" applyFont="1" applyFill="1" applyBorder="1" applyAlignment="1">
      <alignment horizontal="center"/>
    </xf>
    <xf numFmtId="0" fontId="6" fillId="2" borderId="10" xfId="0" applyFont="1" applyFill="1" applyBorder="1" applyAlignment="1">
      <alignment/>
    </xf>
    <xf numFmtId="0" fontId="22" fillId="2" borderId="0" xfId="0" applyFont="1" applyFill="1" applyBorder="1" applyAlignment="1">
      <alignment/>
    </xf>
    <xf numFmtId="0" fontId="6" fillId="2" borderId="18" xfId="0" applyFont="1" applyFill="1" applyBorder="1" applyAlignment="1">
      <alignment vertical="center"/>
    </xf>
    <xf numFmtId="0" fontId="6" fillId="2" borderId="0" xfId="0" applyFont="1" applyFill="1" applyAlignment="1" quotePrefix="1">
      <alignment horizontal="center"/>
    </xf>
    <xf numFmtId="0" fontId="6" fillId="2" borderId="12" xfId="0" applyFont="1" applyFill="1" applyBorder="1" applyAlignment="1">
      <alignment vertical="center"/>
    </xf>
    <xf numFmtId="165" fontId="6" fillId="2" borderId="12" xfId="15" applyNumberFormat="1" applyFont="1" applyFill="1" applyBorder="1" applyAlignment="1">
      <alignment vertical="center"/>
    </xf>
    <xf numFmtId="0" fontId="6" fillId="2" borderId="2" xfId="0" applyFont="1" applyFill="1" applyBorder="1" applyAlignment="1">
      <alignment vertical="center"/>
    </xf>
    <xf numFmtId="0" fontId="6" fillId="2" borderId="0" xfId="0" applyFont="1" applyFill="1" applyBorder="1" applyAlignment="1">
      <alignment vertical="center"/>
    </xf>
    <xf numFmtId="165" fontId="6" fillId="2" borderId="0" xfId="15" applyNumberFormat="1" applyFont="1" applyFill="1" applyBorder="1" applyAlignment="1">
      <alignment vertical="center"/>
    </xf>
    <xf numFmtId="0" fontId="6" fillId="2" borderId="9" xfId="0" applyFont="1" applyFill="1" applyBorder="1" applyAlignment="1">
      <alignment horizontal="center" vertical="center"/>
    </xf>
    <xf numFmtId="3" fontId="6" fillId="2" borderId="19" xfId="0" applyNumberFormat="1" applyFont="1" applyFill="1" applyBorder="1" applyAlignment="1">
      <alignment horizontal="center" vertical="center"/>
    </xf>
    <xf numFmtId="0" fontId="6" fillId="2" borderId="0" xfId="0" applyFont="1" applyFill="1" applyAlignment="1" quotePrefix="1">
      <alignment vertical="center"/>
    </xf>
    <xf numFmtId="0" fontId="6" fillId="2" borderId="19" xfId="0" applyFont="1" applyFill="1" applyBorder="1" applyAlignment="1">
      <alignment horizontal="center" vertical="center"/>
    </xf>
    <xf numFmtId="0" fontId="16" fillId="2" borderId="0" xfId="0" applyFont="1" applyFill="1" applyAlignment="1">
      <alignment vertical="center"/>
    </xf>
    <xf numFmtId="0" fontId="6" fillId="2" borderId="0" xfId="0" applyFont="1" applyFill="1" applyAlignment="1">
      <alignment horizontal="right" vertical="center"/>
    </xf>
    <xf numFmtId="0" fontId="6" fillId="2" borderId="20" xfId="0" applyFont="1" applyFill="1" applyBorder="1" applyAlignment="1">
      <alignment vertical="center"/>
    </xf>
    <xf numFmtId="0" fontId="6" fillId="2" borderId="21" xfId="0" applyFont="1" applyFill="1" applyBorder="1" applyAlignment="1">
      <alignment vertical="center"/>
    </xf>
    <xf numFmtId="165" fontId="6" fillId="2" borderId="21" xfId="15" applyNumberFormat="1" applyFont="1" applyFill="1" applyBorder="1" applyAlignment="1">
      <alignment vertical="center"/>
    </xf>
    <xf numFmtId="0" fontId="6" fillId="2" borderId="22" xfId="0" applyFont="1" applyFill="1" applyBorder="1" applyAlignment="1">
      <alignment horizontal="center" vertical="center"/>
    </xf>
    <xf numFmtId="0" fontId="6" fillId="2" borderId="10" xfId="0" applyFont="1" applyFill="1" applyBorder="1" applyAlignment="1">
      <alignment vertical="center"/>
    </xf>
    <xf numFmtId="0" fontId="6" fillId="2" borderId="3" xfId="0" applyFont="1" applyFill="1" applyBorder="1" applyAlignment="1">
      <alignment vertical="center"/>
    </xf>
    <xf numFmtId="165" fontId="6" fillId="2" borderId="3" xfId="15" applyNumberFormat="1" applyFont="1" applyFill="1" applyBorder="1" applyAlignment="1">
      <alignment vertical="center"/>
    </xf>
    <xf numFmtId="0" fontId="6" fillId="2" borderId="11" xfId="0" applyFont="1" applyFill="1" applyBorder="1" applyAlignment="1">
      <alignment horizontal="center" vertical="center"/>
    </xf>
    <xf numFmtId="14" fontId="6" fillId="2" borderId="0" xfId="0" applyNumberFormat="1" applyFont="1" applyFill="1" applyBorder="1" applyAlignment="1">
      <alignment horizontal="center"/>
    </xf>
    <xf numFmtId="43" fontId="6" fillId="2" borderId="0" xfId="0" applyNumberFormat="1" applyFont="1" applyFill="1" applyBorder="1" applyAlignment="1">
      <alignment/>
    </xf>
    <xf numFmtId="165" fontId="6" fillId="0" borderId="0" xfId="15" applyNumberFormat="1" applyFont="1" applyFill="1" applyAlignment="1">
      <alignment/>
    </xf>
    <xf numFmtId="165" fontId="7" fillId="0" borderId="0" xfId="15" applyNumberFormat="1" applyFont="1" applyFill="1" applyAlignment="1">
      <alignment/>
    </xf>
    <xf numFmtId="37" fontId="0" fillId="4" borderId="0" xfId="0" applyNumberFormat="1" applyFont="1" applyFill="1" applyAlignment="1">
      <alignment/>
    </xf>
    <xf numFmtId="37" fontId="0" fillId="4" borderId="1" xfId="0" applyNumberFormat="1" applyFont="1" applyFill="1" applyBorder="1" applyAlignment="1">
      <alignment/>
    </xf>
    <xf numFmtId="37" fontId="0" fillId="4" borderId="14" xfId="0" applyNumberFormat="1" applyFont="1" applyFill="1" applyBorder="1" applyAlignment="1">
      <alignment/>
    </xf>
    <xf numFmtId="37" fontId="0" fillId="4" borderId="0" xfId="0" applyNumberFormat="1" applyFont="1" applyFill="1" applyBorder="1" applyAlignment="1">
      <alignment/>
    </xf>
    <xf numFmtId="37" fontId="9" fillId="4" borderId="0" xfId="0" applyNumberFormat="1" applyFont="1" applyFill="1" applyBorder="1" applyAlignment="1">
      <alignment/>
    </xf>
    <xf numFmtId="37" fontId="5" fillId="4" borderId="1" xfId="0" applyNumberFormat="1" applyFont="1" applyFill="1" applyBorder="1" applyAlignment="1">
      <alignment/>
    </xf>
    <xf numFmtId="37" fontId="7" fillId="4" borderId="0" xfId="0" applyNumberFormat="1" applyFont="1" applyFill="1" applyBorder="1" applyAlignment="1">
      <alignment/>
    </xf>
    <xf numFmtId="37" fontId="7" fillId="4" borderId="1" xfId="0" applyNumberFormat="1" applyFont="1" applyFill="1" applyBorder="1" applyAlignment="1">
      <alignment/>
    </xf>
    <xf numFmtId="37" fontId="0" fillId="4" borderId="11" xfId="0" applyNumberFormat="1" applyFont="1" applyFill="1" applyBorder="1" applyAlignment="1">
      <alignment/>
    </xf>
    <xf numFmtId="0" fontId="6" fillId="2" borderId="0" xfId="0" applyFont="1" applyFill="1" applyAlignment="1">
      <alignment horizontal="justify" wrapText="1"/>
    </xf>
    <xf numFmtId="0" fontId="6" fillId="2" borderId="9" xfId="0" applyFont="1" applyFill="1" applyBorder="1" applyAlignment="1">
      <alignment horizontal="center" vertical="center" wrapText="1"/>
    </xf>
    <xf numFmtId="0" fontId="17" fillId="2" borderId="0" xfId="0" applyFont="1" applyFill="1" applyAlignment="1">
      <alignment/>
    </xf>
    <xf numFmtId="165" fontId="6" fillId="2" borderId="0" xfId="15" applyNumberFormat="1" applyFont="1" applyFill="1" applyBorder="1" applyAlignment="1">
      <alignment horizontal="center"/>
    </xf>
    <xf numFmtId="0" fontId="6" fillId="2" borderId="9" xfId="0" applyFont="1" applyFill="1" applyBorder="1" applyAlignment="1">
      <alignment vertical="center"/>
    </xf>
    <xf numFmtId="0" fontId="6" fillId="2" borderId="1" xfId="0" applyFont="1" applyFill="1" applyBorder="1" applyAlignment="1">
      <alignment vertical="center"/>
    </xf>
    <xf numFmtId="0" fontId="6" fillId="2" borderId="0" xfId="0" applyFont="1" applyFill="1" applyAlignment="1">
      <alignment vertical="center"/>
    </xf>
    <xf numFmtId="0" fontId="23" fillId="2" borderId="0" xfId="0" applyFont="1" applyFill="1" applyBorder="1" applyAlignment="1">
      <alignment/>
    </xf>
    <xf numFmtId="0" fontId="24" fillId="2" borderId="0" xfId="0" applyFont="1" applyFill="1" applyBorder="1" applyAlignment="1">
      <alignment/>
    </xf>
    <xf numFmtId="0" fontId="23" fillId="2" borderId="0" xfId="0" applyFont="1" applyFill="1" applyAlignment="1">
      <alignment/>
    </xf>
    <xf numFmtId="0" fontId="24" fillId="2" borderId="0" xfId="0" applyFont="1" applyFill="1" applyAlignment="1">
      <alignment/>
    </xf>
    <xf numFmtId="0" fontId="6" fillId="2" borderId="0" xfId="0" applyFont="1" applyFill="1" applyBorder="1" applyAlignment="1">
      <alignment horizontal="center"/>
    </xf>
    <xf numFmtId="0" fontId="6" fillId="2" borderId="0" xfId="0" applyFont="1" applyFill="1" applyBorder="1" applyAlignment="1">
      <alignment horizontal="right"/>
    </xf>
    <xf numFmtId="165" fontId="6" fillId="2" borderId="0" xfId="0" applyNumberFormat="1" applyFont="1" applyFill="1" applyBorder="1" applyAlignment="1">
      <alignment/>
    </xf>
    <xf numFmtId="37" fontId="2" fillId="0" borderId="0" xfId="20" applyNumberFormat="1" applyFill="1" applyBorder="1" applyAlignment="1">
      <alignment/>
    </xf>
    <xf numFmtId="165" fontId="0" fillId="0" borderId="6" xfId="15" applyNumberFormat="1" applyFont="1" applyFill="1" applyBorder="1" applyAlignment="1">
      <alignment/>
    </xf>
    <xf numFmtId="165" fontId="0" fillId="0" borderId="8" xfId="15" applyNumberFormat="1" applyFont="1" applyFill="1" applyBorder="1" applyAlignment="1">
      <alignment/>
    </xf>
    <xf numFmtId="165" fontId="0" fillId="0" borderId="2" xfId="15" applyNumberFormat="1" applyFont="1" applyFill="1" applyBorder="1" applyAlignment="1">
      <alignment/>
    </xf>
    <xf numFmtId="165" fontId="0" fillId="0" borderId="1" xfId="15" applyNumberFormat="1" applyFont="1" applyFill="1" applyBorder="1" applyAlignment="1">
      <alignment/>
    </xf>
    <xf numFmtId="165" fontId="0" fillId="0" borderId="10" xfId="15" applyNumberFormat="1" applyFont="1" applyFill="1" applyBorder="1" applyAlignment="1">
      <alignment/>
    </xf>
    <xf numFmtId="165" fontId="0" fillId="0" borderId="11" xfId="15" applyNumberFormat="1" applyFont="1" applyFill="1" applyBorder="1" applyAlignment="1">
      <alignment/>
    </xf>
    <xf numFmtId="0" fontId="25" fillId="2" borderId="0" xfId="0" applyFont="1" applyFill="1" applyAlignment="1">
      <alignment/>
    </xf>
    <xf numFmtId="14" fontId="6" fillId="2" borderId="0" xfId="0" applyNumberFormat="1" applyFont="1" applyFill="1" applyAlignment="1" quotePrefix="1">
      <alignment horizontal="center"/>
    </xf>
    <xf numFmtId="0" fontId="3" fillId="0" borderId="0" xfId="0" applyFont="1" applyBorder="1" applyAlignment="1">
      <alignment horizontal="center"/>
    </xf>
    <xf numFmtId="0" fontId="16" fillId="0" borderId="0" xfId="0" applyFont="1" applyFill="1" applyAlignment="1">
      <alignment/>
    </xf>
    <xf numFmtId="0" fontId="6" fillId="0" borderId="0" xfId="0" applyFont="1" applyFill="1" applyAlignment="1" quotePrefix="1">
      <alignment/>
    </xf>
    <xf numFmtId="0" fontId="0" fillId="0" borderId="0" xfId="0" applyFont="1" applyFill="1" applyAlignment="1">
      <alignment horizontal="right"/>
    </xf>
    <xf numFmtId="3" fontId="6" fillId="2" borderId="0" xfId="0" applyNumberFormat="1" applyFont="1" applyFill="1" applyBorder="1" applyAlignment="1">
      <alignment/>
    </xf>
    <xf numFmtId="0" fontId="6" fillId="2" borderId="6" xfId="0" applyFont="1" applyFill="1" applyBorder="1" applyAlignment="1">
      <alignment/>
    </xf>
    <xf numFmtId="0" fontId="6" fillId="2" borderId="7" xfId="0" applyFont="1" applyFill="1" applyBorder="1" applyAlignment="1">
      <alignment horizontal="justify"/>
    </xf>
    <xf numFmtId="0" fontId="23" fillId="2" borderId="8" xfId="0" applyFont="1" applyFill="1" applyBorder="1" applyAlignment="1">
      <alignment/>
    </xf>
    <xf numFmtId="0" fontId="6" fillId="2" borderId="10" xfId="0" applyFont="1" applyFill="1" applyBorder="1" applyAlignment="1">
      <alignment horizontal="justify"/>
    </xf>
    <xf numFmtId="0" fontId="6" fillId="2" borderId="3" xfId="0" applyFont="1" applyFill="1" applyBorder="1" applyAlignment="1">
      <alignment horizontal="justify"/>
    </xf>
    <xf numFmtId="0" fontId="23" fillId="2" borderId="11" xfId="0" applyFont="1" applyFill="1" applyBorder="1" applyAlignment="1">
      <alignment/>
    </xf>
    <xf numFmtId="43" fontId="0" fillId="0" borderId="3" xfId="15" applyNumberFormat="1" applyFont="1" applyFill="1" applyBorder="1" applyAlignment="1">
      <alignment/>
    </xf>
    <xf numFmtId="43" fontId="0" fillId="0" borderId="3" xfId="15" applyNumberFormat="1" applyFont="1" applyFill="1" applyBorder="1" applyAlignment="1">
      <alignment horizontal="center"/>
    </xf>
    <xf numFmtId="0" fontId="0" fillId="0" borderId="4" xfId="0" applyFont="1" applyFill="1" applyBorder="1" applyAlignment="1">
      <alignment/>
    </xf>
    <xf numFmtId="43" fontId="0" fillId="0" borderId="4" xfId="15" applyNumberFormat="1" applyFont="1" applyFill="1" applyBorder="1" applyAlignment="1">
      <alignment horizontal="center"/>
    </xf>
    <xf numFmtId="0" fontId="17" fillId="2" borderId="0" xfId="0" applyFont="1" applyFill="1" applyBorder="1" applyAlignment="1">
      <alignment horizontal="justify" wrapText="1"/>
    </xf>
    <xf numFmtId="165" fontId="6" fillId="2" borderId="13" xfId="15" applyNumberFormat="1" applyFont="1" applyFill="1" applyBorder="1" applyAlignment="1">
      <alignment/>
    </xf>
    <xf numFmtId="0" fontId="0" fillId="2" borderId="0" xfId="0" applyFont="1" applyFill="1" applyAlignment="1">
      <alignment wrapText="1"/>
    </xf>
    <xf numFmtId="165" fontId="6" fillId="2" borderId="0" xfId="0" applyNumberFormat="1" applyFont="1" applyFill="1" applyAlignment="1">
      <alignment/>
    </xf>
    <xf numFmtId="165" fontId="0" fillId="0" borderId="3" xfId="15" applyNumberFormat="1" applyFont="1" applyFill="1" applyBorder="1" applyAlignment="1">
      <alignment horizontal="center"/>
    </xf>
    <xf numFmtId="3" fontId="6" fillId="2" borderId="13" xfId="0" applyNumberFormat="1" applyFont="1" applyFill="1" applyBorder="1" applyAlignment="1">
      <alignment/>
    </xf>
    <xf numFmtId="3" fontId="6" fillId="0" borderId="19" xfId="0" applyNumberFormat="1" applyFont="1" applyFill="1" applyBorder="1" applyAlignment="1">
      <alignment vertical="center"/>
    </xf>
    <xf numFmtId="3" fontId="6" fillId="0" borderId="23" xfId="0" applyNumberFormat="1" applyFont="1" applyFill="1" applyBorder="1" applyAlignment="1">
      <alignment vertical="center"/>
    </xf>
    <xf numFmtId="165" fontId="6" fillId="0" borderId="17" xfId="15" applyNumberFormat="1" applyFont="1" applyFill="1" applyBorder="1" applyAlignment="1">
      <alignment vertical="center"/>
    </xf>
    <xf numFmtId="3" fontId="6" fillId="2" borderId="19" xfId="0" applyNumberFormat="1" applyFont="1" applyFill="1" applyBorder="1" applyAlignment="1">
      <alignment vertical="center"/>
    </xf>
    <xf numFmtId="165" fontId="6" fillId="2" borderId="4" xfId="15" applyNumberFormat="1" applyFont="1" applyFill="1" applyBorder="1" applyAlignment="1" quotePrefix="1">
      <alignment horizontal="center"/>
    </xf>
    <xf numFmtId="43" fontId="6" fillId="2" borderId="4" xfId="15" applyFont="1" applyFill="1" applyBorder="1" applyAlignment="1">
      <alignment horizontal="center"/>
    </xf>
    <xf numFmtId="0" fontId="6" fillId="2" borderId="4" xfId="0" applyFont="1" applyFill="1" applyBorder="1" applyAlignment="1">
      <alignment horizontal="center"/>
    </xf>
    <xf numFmtId="0" fontId="6" fillId="2" borderId="4" xfId="0" applyFont="1" applyFill="1" applyBorder="1" applyAlignment="1">
      <alignment/>
    </xf>
    <xf numFmtId="165" fontId="6" fillId="2" borderId="4" xfId="15" applyNumberFormat="1" applyFont="1" applyFill="1" applyBorder="1" applyAlignment="1">
      <alignment horizontal="center"/>
    </xf>
    <xf numFmtId="165" fontId="6" fillId="2" borderId="3" xfId="15" applyNumberFormat="1" applyFont="1" applyFill="1" applyBorder="1" applyAlignment="1">
      <alignment/>
    </xf>
    <xf numFmtId="0" fontId="6" fillId="2" borderId="0" xfId="0" applyFont="1" applyFill="1" applyBorder="1" applyAlignment="1">
      <alignment horizontal="left" wrapText="1"/>
    </xf>
    <xf numFmtId="0" fontId="6" fillId="2" borderId="0" xfId="0" applyFont="1" applyFill="1" applyAlignment="1">
      <alignment wrapText="1"/>
    </xf>
    <xf numFmtId="43" fontId="6" fillId="2" borderId="13" xfId="0" applyNumberFormat="1" applyFont="1" applyFill="1" applyBorder="1" applyAlignment="1">
      <alignment/>
    </xf>
    <xf numFmtId="0" fontId="6" fillId="2" borderId="16" xfId="0" applyFont="1" applyFill="1" applyBorder="1" applyAlignment="1">
      <alignment/>
    </xf>
    <xf numFmtId="165" fontId="6" fillId="2" borderId="16" xfId="15" applyNumberFormat="1" applyFont="1" applyFill="1" applyBorder="1" applyAlignment="1">
      <alignment/>
    </xf>
    <xf numFmtId="165" fontId="6" fillId="2" borderId="24" xfId="15" applyNumberFormat="1" applyFont="1" applyFill="1" applyBorder="1" applyAlignment="1">
      <alignment/>
    </xf>
    <xf numFmtId="165" fontId="6" fillId="2" borderId="17" xfId="15" applyNumberFormat="1" applyFont="1" applyFill="1" applyBorder="1" applyAlignment="1">
      <alignment/>
    </xf>
    <xf numFmtId="165" fontId="6" fillId="2" borderId="2" xfId="15" applyNumberFormat="1" applyFont="1" applyFill="1" applyBorder="1" applyAlignment="1">
      <alignment/>
    </xf>
    <xf numFmtId="165" fontId="6" fillId="2" borderId="25" xfId="15" applyNumberFormat="1" applyFont="1" applyFill="1" applyBorder="1" applyAlignment="1">
      <alignment/>
    </xf>
    <xf numFmtId="0" fontId="25" fillId="2" borderId="17" xfId="0" applyFont="1" applyFill="1" applyBorder="1" applyAlignment="1">
      <alignment/>
    </xf>
    <xf numFmtId="165" fontId="25" fillId="2" borderId="17" xfId="15" applyNumberFormat="1" applyFont="1" applyFill="1" applyBorder="1" applyAlignment="1">
      <alignment/>
    </xf>
    <xf numFmtId="0" fontId="25" fillId="2" borderId="0" xfId="0" applyFont="1" applyFill="1" applyBorder="1" applyAlignment="1">
      <alignment/>
    </xf>
    <xf numFmtId="165" fontId="25" fillId="2" borderId="0" xfId="15" applyNumberFormat="1" applyFont="1" applyFill="1" applyBorder="1" applyAlignment="1">
      <alignment/>
    </xf>
    <xf numFmtId="0" fontId="0" fillId="2" borderId="0" xfId="0" applyFill="1" applyAlignment="1">
      <alignment horizontal="justify" wrapText="1"/>
    </xf>
    <xf numFmtId="0" fontId="6" fillId="2" borderId="0" xfId="0" applyFont="1" applyFill="1" applyBorder="1" applyAlignment="1">
      <alignment horizontal="center" vertical="center"/>
    </xf>
    <xf numFmtId="3" fontId="6" fillId="0" borderId="0" xfId="0" applyNumberFormat="1" applyFont="1" applyFill="1" applyBorder="1" applyAlignment="1">
      <alignment vertical="center"/>
    </xf>
    <xf numFmtId="0" fontId="6" fillId="2" borderId="12" xfId="0" applyFont="1" applyFill="1" applyBorder="1" applyAlignment="1">
      <alignment/>
    </xf>
    <xf numFmtId="0" fontId="6" fillId="2" borderId="12" xfId="0" applyFont="1" applyFill="1" applyBorder="1" applyAlignment="1" quotePrefix="1">
      <alignment/>
    </xf>
    <xf numFmtId="0" fontId="6" fillId="2" borderId="12" xfId="0" applyFont="1" applyFill="1" applyBorder="1" applyAlignment="1">
      <alignment horizontal="justify"/>
    </xf>
    <xf numFmtId="0" fontId="23" fillId="2" borderId="9" xfId="0" applyFont="1" applyFill="1" applyBorder="1" applyAlignment="1">
      <alignment/>
    </xf>
    <xf numFmtId="0" fontId="6" fillId="2" borderId="0" xfId="0" applyFont="1" applyFill="1" applyAlignment="1">
      <alignment horizontal="center" wrapText="1"/>
    </xf>
    <xf numFmtId="0" fontId="6" fillId="0" borderId="0" xfId="0" applyFont="1" applyFill="1" applyAlignment="1">
      <alignment horizontal="justify" wrapText="1"/>
    </xf>
    <xf numFmtId="0" fontId="0" fillId="0" borderId="0" xfId="0" applyFont="1" applyFill="1" applyAlignment="1">
      <alignment horizontal="center"/>
    </xf>
    <xf numFmtId="0" fontId="14" fillId="0" borderId="0" xfId="0" applyFont="1" applyBorder="1" applyAlignment="1">
      <alignment horizontal="center"/>
    </xf>
    <xf numFmtId="3" fontId="6" fillId="2" borderId="18" xfId="0" applyNumberFormat="1" applyFont="1" applyFill="1" applyBorder="1" applyAlignment="1">
      <alignment horizontal="center" wrapText="1"/>
    </xf>
    <xf numFmtId="3" fontId="6" fillId="2" borderId="9" xfId="0" applyNumberFormat="1" applyFont="1" applyFill="1" applyBorder="1" applyAlignment="1">
      <alignment horizontal="center" wrapText="1"/>
    </xf>
    <xf numFmtId="0" fontId="6" fillId="2" borderId="9" xfId="0" applyFont="1" applyFill="1" applyBorder="1" applyAlignment="1">
      <alignment horizontal="center" wrapText="1"/>
    </xf>
    <xf numFmtId="0" fontId="6" fillId="2" borderId="0" xfId="0" applyFont="1" applyFill="1" applyAlignment="1">
      <alignment horizontal="justify" wrapText="1"/>
    </xf>
    <xf numFmtId="0" fontId="6" fillId="2" borderId="0" xfId="0" applyFont="1" applyFill="1" applyAlignment="1">
      <alignment horizontal="justify"/>
    </xf>
    <xf numFmtId="0" fontId="6" fillId="2" borderId="10" xfId="0" applyFont="1" applyFill="1" applyBorder="1" applyAlignment="1">
      <alignment horizontal="center" wrapText="1"/>
    </xf>
    <xf numFmtId="0" fontId="6" fillId="2" borderId="11" xfId="0" applyFont="1" applyFill="1" applyBorder="1" applyAlignment="1">
      <alignment horizontal="center" wrapText="1"/>
    </xf>
    <xf numFmtId="0" fontId="6" fillId="2" borderId="6" xfId="0" applyFont="1" applyFill="1" applyBorder="1" applyAlignment="1">
      <alignment horizontal="center"/>
    </xf>
    <xf numFmtId="0" fontId="6" fillId="2" borderId="8" xfId="0" applyFont="1" applyFill="1" applyBorder="1" applyAlignment="1">
      <alignment horizontal="center"/>
    </xf>
    <xf numFmtId="0" fontId="6" fillId="2" borderId="18" xfId="0" applyFont="1" applyFill="1" applyBorder="1" applyAlignment="1">
      <alignment horizontal="center"/>
    </xf>
    <xf numFmtId="0" fontId="6" fillId="2" borderId="9" xfId="0" applyFont="1" applyFill="1" applyBorder="1" applyAlignment="1">
      <alignment horizontal="center"/>
    </xf>
    <xf numFmtId="0" fontId="6" fillId="2" borderId="18" xfId="0" applyFont="1" applyFill="1" applyBorder="1" applyAlignment="1">
      <alignment horizontal="center" wrapText="1"/>
    </xf>
    <xf numFmtId="0" fontId="6" fillId="2" borderId="0" xfId="0" applyFont="1" applyFill="1" applyBorder="1" applyAlignment="1">
      <alignment horizontal="left" wrapText="1"/>
    </xf>
    <xf numFmtId="0" fontId="6" fillId="2" borderId="0" xfId="0" applyFont="1" applyFill="1" applyAlignment="1">
      <alignment wrapText="1"/>
    </xf>
    <xf numFmtId="0" fontId="0" fillId="0" borderId="0" xfId="0" applyAlignment="1">
      <alignment wrapText="1"/>
    </xf>
    <xf numFmtId="0" fontId="6" fillId="2" borderId="0" xfId="0" applyFont="1" applyFill="1" applyAlignment="1">
      <alignment horizontal="center"/>
    </xf>
    <xf numFmtId="0" fontId="6" fillId="2" borderId="0" xfId="0" applyNumberFormat="1" applyFont="1" applyFill="1" applyAlignment="1">
      <alignment horizontal="justify" wrapText="1"/>
    </xf>
    <xf numFmtId="0" fontId="0" fillId="0" borderId="0" xfId="0" applyAlignment="1">
      <alignment horizontal="justify" wrapText="1"/>
    </xf>
    <xf numFmtId="0" fontId="6" fillId="2" borderId="0" xfId="0" applyFont="1" applyFill="1" applyAlignment="1">
      <alignment horizontal="justify" wrapText="1"/>
    </xf>
    <xf numFmtId="0" fontId="6" fillId="0" borderId="0" xfId="0" applyFont="1" applyFill="1" applyAlignment="1">
      <alignment horizontal="justify" wrapText="1"/>
    </xf>
    <xf numFmtId="0" fontId="0" fillId="0" borderId="0" xfId="0" applyFont="1" applyFill="1" applyAlignment="1">
      <alignment wrapText="1"/>
    </xf>
    <xf numFmtId="0" fontId="6" fillId="2" borderId="0" xfId="0" applyFont="1" applyFill="1" applyBorder="1" applyAlignment="1">
      <alignment horizontal="justify" wrapText="1"/>
    </xf>
    <xf numFmtId="0" fontId="6" fillId="2" borderId="2" xfId="0" applyFont="1" applyFill="1" applyBorder="1" applyAlignment="1">
      <alignment horizontal="center"/>
    </xf>
    <xf numFmtId="0" fontId="6" fillId="2" borderId="1" xfId="0" applyFont="1" applyFill="1" applyBorder="1" applyAlignment="1">
      <alignment horizontal="center"/>
    </xf>
    <xf numFmtId="0" fontId="0" fillId="0" borderId="0" xfId="0" applyFill="1" applyAlignment="1">
      <alignment horizontal="justify"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Yeoh\GUH%202005\Quarterly%20report\Yeoh%20Doc\Yeoh\GUH%202003\Conso-QR-2003\Quarterly%20Report\Conso-QR-2003\GUH%20Conso%202003\QR-31122002-19-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Yeoh\GUH%202005\Quarterly%20report\GUH%202003\QR-31122002-19-2-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Yeoh\GUH%202005\Quarterly%20report\GUH2004\Conso-QR-2003\GUH%20Conso%202003\QR-31122002-19-2-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Yeoh\GUH%202005\Quarterly%20report\GUH2004\GUH%202003\QR-31122002-19-2-0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yeoh%20doc\Yeoh\GUH%202008\Quarterly%20Report\Q3'08\QR-08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Key Fin. Info"/>
      <sheetName val="Key Fin. Info (Q3)"/>
      <sheetName val="Key Fin. Info (wo Leader))"/>
      <sheetName val="Key Fin. Info (Q3) (wo Leader)"/>
      <sheetName val="Con.P+Lto be replaced"/>
      <sheetName val="Con.P+Lto be replaced (ver.2)"/>
      <sheetName val="Con.P+L (Q3)"/>
      <sheetName val="Con.P+L (Q3'07)"/>
      <sheetName val="Add Info"/>
      <sheetName val="Add Info (Q2)"/>
      <sheetName val="Con.BS "/>
      <sheetName val="Con.BS (ver.2)"/>
      <sheetName val="Con.Stat.Equity2008"/>
      <sheetName val="CFlows2008-new"/>
      <sheetName val="CFlows2008-old"/>
      <sheetName val="CF wksht1 Grp"/>
      <sheetName val="CF wksht2GUH (2)"/>
      <sheetName val="CF wksht2GUH"/>
      <sheetName val="GUH-co.CF"/>
      <sheetName val="CF wksht"/>
      <sheetName val="Notes 2008"/>
      <sheetName val="Notes 2008 (ver.2)"/>
    </sheetNames>
    <sheetDataSet>
      <sheetData sheetId="6">
        <row r="61">
          <cell r="G61">
            <v>629</v>
          </cell>
        </row>
        <row r="83">
          <cell r="G83">
            <v>-7312</v>
          </cell>
        </row>
      </sheetData>
      <sheetData sheetId="14">
        <row r="48">
          <cell r="H48">
            <v>-1753</v>
          </cell>
        </row>
        <row r="49">
          <cell r="H49">
            <v>6125</v>
          </cell>
        </row>
        <row r="50">
          <cell r="H50">
            <v>-16600</v>
          </cell>
        </row>
        <row r="51">
          <cell r="H51">
            <v>-4382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77"/>
  <sheetViews>
    <sheetView showGridLines="0" workbookViewId="0" topLeftCell="A61">
      <selection activeCell="B39" sqref="B39"/>
    </sheetView>
  </sheetViews>
  <sheetFormatPr defaultColWidth="9.140625" defaultRowHeight="12.75"/>
  <cols>
    <col min="1" max="4" width="3.7109375" style="8" customWidth="1"/>
    <col min="5" max="5" width="34.421875" style="8" customWidth="1"/>
    <col min="6" max="6" width="18.7109375" style="53" customWidth="1"/>
    <col min="7" max="7" width="16.7109375" style="8" customWidth="1"/>
    <col min="8" max="8" width="2.8515625" style="8" customWidth="1"/>
    <col min="9" max="9" width="17.421875" style="8" customWidth="1"/>
    <col min="10" max="10" width="22.8515625" style="8" customWidth="1"/>
    <col min="11" max="11" width="17.421875" style="8" customWidth="1"/>
    <col min="12" max="16384" width="9.140625" style="8" customWidth="1"/>
  </cols>
  <sheetData>
    <row r="1" spans="1:10" s="6" customFormat="1" ht="22.5" customHeight="1">
      <c r="A1" s="1" t="s">
        <v>146</v>
      </c>
      <c r="E1" s="8"/>
      <c r="F1" s="8"/>
      <c r="G1" s="8"/>
      <c r="H1" s="8"/>
      <c r="I1" s="8"/>
      <c r="J1" s="8"/>
    </row>
    <row r="2" spans="1:10" s="6" customFormat="1" ht="13.5" customHeight="1">
      <c r="A2" s="8" t="s">
        <v>107</v>
      </c>
      <c r="B2" s="8"/>
      <c r="E2" s="8"/>
      <c r="F2" s="8"/>
      <c r="G2" s="8"/>
      <c r="H2" s="8"/>
      <c r="I2" s="8"/>
      <c r="J2" s="8"/>
    </row>
    <row r="3" spans="1:6" ht="15" customHeight="1">
      <c r="A3" s="8" t="s">
        <v>377</v>
      </c>
      <c r="B3" s="59"/>
      <c r="C3" s="59"/>
      <c r="D3" s="59"/>
      <c r="E3" s="59"/>
      <c r="F3" s="190"/>
    </row>
    <row r="4" spans="1:6" ht="14.25" customHeight="1">
      <c r="A4" s="8" t="s">
        <v>108</v>
      </c>
      <c r="B4" s="59"/>
      <c r="C4" s="59"/>
      <c r="D4" s="59"/>
      <c r="E4" s="59"/>
      <c r="F4" s="190"/>
    </row>
    <row r="5" spans="3:6" ht="16.5" customHeight="1">
      <c r="C5" s="59"/>
      <c r="D5" s="59"/>
      <c r="E5" s="59"/>
      <c r="F5" s="190"/>
    </row>
    <row r="6" spans="1:7" ht="14.25" customHeight="1">
      <c r="A6" s="58"/>
      <c r="B6" s="59"/>
      <c r="C6" s="59"/>
      <c r="D6" s="59"/>
      <c r="E6" s="59"/>
      <c r="F6" s="190"/>
      <c r="G6" s="108"/>
    </row>
    <row r="7" ht="12.75">
      <c r="G7" s="108"/>
    </row>
    <row r="8" spans="1:11" ht="12.75">
      <c r="A8" s="8" t="s">
        <v>11</v>
      </c>
      <c r="G8" s="4"/>
      <c r="H8" s="4"/>
      <c r="I8" s="4"/>
      <c r="J8" s="4"/>
      <c r="K8" s="4"/>
    </row>
    <row r="9" spans="7:11" ht="12.75">
      <c r="G9" s="4"/>
      <c r="H9" s="4"/>
      <c r="I9" s="4"/>
      <c r="J9" s="4"/>
      <c r="K9" s="4"/>
    </row>
    <row r="10" spans="7:11" ht="12.75">
      <c r="G10" s="4"/>
      <c r="H10" s="4"/>
      <c r="I10" s="4"/>
      <c r="J10" s="4"/>
      <c r="K10" s="4"/>
    </row>
    <row r="11" spans="7:11" ht="12.75">
      <c r="G11" s="87"/>
      <c r="H11" s="4"/>
      <c r="I11" s="4"/>
      <c r="J11" s="87"/>
      <c r="K11" s="4"/>
    </row>
    <row r="12" spans="6:11" ht="12.75">
      <c r="F12" s="277" t="s">
        <v>52</v>
      </c>
      <c r="G12" s="277"/>
      <c r="H12" s="4"/>
      <c r="I12" s="277" t="s">
        <v>53</v>
      </c>
      <c r="J12" s="277"/>
      <c r="K12" s="4"/>
    </row>
    <row r="13" spans="6:11" ht="12.75">
      <c r="F13" s="9" t="s">
        <v>54</v>
      </c>
      <c r="G13" s="4" t="s">
        <v>55</v>
      </c>
      <c r="H13" s="4"/>
      <c r="I13" s="4" t="s">
        <v>54</v>
      </c>
      <c r="J13" s="4" t="s">
        <v>55</v>
      </c>
      <c r="K13" s="4"/>
    </row>
    <row r="14" spans="6:11" ht="12.75">
      <c r="F14" s="9" t="s">
        <v>56</v>
      </c>
      <c r="G14" s="4" t="s">
        <v>57</v>
      </c>
      <c r="H14" s="4"/>
      <c r="I14" s="4" t="s">
        <v>56</v>
      </c>
      <c r="J14" s="4" t="s">
        <v>57</v>
      </c>
      <c r="K14" s="5"/>
    </row>
    <row r="15" spans="6:11" ht="12.75">
      <c r="F15" s="9" t="s">
        <v>58</v>
      </c>
      <c r="G15" s="4" t="s">
        <v>58</v>
      </c>
      <c r="H15" s="4"/>
      <c r="I15" s="4" t="s">
        <v>59</v>
      </c>
      <c r="J15" s="4" t="s">
        <v>293</v>
      </c>
      <c r="K15" s="4"/>
    </row>
    <row r="16" spans="6:11" ht="12.75">
      <c r="F16" s="83" t="s">
        <v>362</v>
      </c>
      <c r="G16" s="83" t="s">
        <v>363</v>
      </c>
      <c r="H16" s="5"/>
      <c r="I16" s="83" t="s">
        <v>362</v>
      </c>
      <c r="J16" s="83" t="s">
        <v>363</v>
      </c>
      <c r="K16" s="4"/>
    </row>
    <row r="17" spans="6:11" ht="12.75">
      <c r="F17" s="9" t="s">
        <v>138</v>
      </c>
      <c r="G17" s="4" t="s">
        <v>138</v>
      </c>
      <c r="H17" s="4"/>
      <c r="I17" s="4" t="s">
        <v>138</v>
      </c>
      <c r="J17" s="4" t="s">
        <v>138</v>
      </c>
      <c r="K17" s="4"/>
    </row>
    <row r="18" spans="7:11" ht="12.75">
      <c r="G18" s="10"/>
      <c r="H18" s="10"/>
      <c r="I18" s="10"/>
      <c r="J18" s="12"/>
      <c r="K18" s="10"/>
    </row>
    <row r="19" spans="1:11" ht="12.75">
      <c r="A19" s="60" t="s">
        <v>331</v>
      </c>
      <c r="G19" s="10"/>
      <c r="H19" s="10"/>
      <c r="I19" s="10"/>
      <c r="J19" s="12"/>
      <c r="K19" s="10"/>
    </row>
    <row r="20" spans="7:11" ht="12.75">
      <c r="G20" s="10"/>
      <c r="H20" s="10"/>
      <c r="I20" s="10"/>
      <c r="J20" s="12"/>
      <c r="K20" s="10"/>
    </row>
    <row r="21" spans="1:11" ht="14.25" customHeight="1">
      <c r="A21" s="8" t="s">
        <v>60</v>
      </c>
      <c r="F21" s="53">
        <v>98347</v>
      </c>
      <c r="G21" s="53">
        <v>82110</v>
      </c>
      <c r="H21" s="10"/>
      <c r="I21" s="10">
        <v>231249</v>
      </c>
      <c r="J21" s="10">
        <v>218948</v>
      </c>
      <c r="K21" s="10"/>
    </row>
    <row r="22" spans="7:11" ht="12.75" customHeight="1">
      <c r="G22" s="53"/>
      <c r="H22" s="10"/>
      <c r="I22" s="10"/>
      <c r="J22" s="10"/>
      <c r="K22" s="10"/>
    </row>
    <row r="23" spans="1:11" ht="12.75">
      <c r="A23" s="8" t="s">
        <v>355</v>
      </c>
      <c r="F23" s="10">
        <v>-75726</v>
      </c>
      <c r="G23" s="10">
        <v>-75318</v>
      </c>
      <c r="H23" s="10"/>
      <c r="I23" s="10">
        <v>-210580</v>
      </c>
      <c r="J23" s="10">
        <v>-203952</v>
      </c>
      <c r="K23" s="10"/>
    </row>
    <row r="24" spans="7:11" ht="12.75">
      <c r="G24" s="53"/>
      <c r="H24" s="10"/>
      <c r="I24" s="10"/>
      <c r="J24" s="10"/>
      <c r="K24" s="10"/>
    </row>
    <row r="25" spans="1:11" ht="12.75">
      <c r="A25" s="8" t="s">
        <v>356</v>
      </c>
      <c r="F25" s="53">
        <v>469</v>
      </c>
      <c r="G25" s="53">
        <v>5443</v>
      </c>
      <c r="H25" s="10"/>
      <c r="I25" s="10">
        <v>2129</v>
      </c>
      <c r="J25" s="10">
        <v>11909</v>
      </c>
      <c r="K25" s="10"/>
    </row>
    <row r="26" spans="6:11" ht="12.75">
      <c r="F26" s="12"/>
      <c r="G26" s="12"/>
      <c r="H26" s="10"/>
      <c r="I26" s="10"/>
      <c r="J26" s="10"/>
      <c r="K26" s="10"/>
    </row>
    <row r="27" spans="1:11" ht="12.75">
      <c r="A27" s="8" t="s">
        <v>62</v>
      </c>
      <c r="F27" s="53">
        <v>-691</v>
      </c>
      <c r="G27" s="53">
        <v>-419</v>
      </c>
      <c r="H27" s="10"/>
      <c r="I27" s="10">
        <v>-1596</v>
      </c>
      <c r="J27" s="10">
        <v>-1205</v>
      </c>
      <c r="K27" s="10"/>
    </row>
    <row r="28" spans="7:11" ht="12.75">
      <c r="G28" s="53"/>
      <c r="H28" s="10"/>
      <c r="I28" s="10"/>
      <c r="J28" s="10"/>
      <c r="K28" s="10"/>
    </row>
    <row r="29" spans="1:11" ht="12.75">
      <c r="A29" s="110" t="s">
        <v>174</v>
      </c>
      <c r="F29" s="53">
        <v>2545</v>
      </c>
      <c r="G29" s="53">
        <v>1695</v>
      </c>
      <c r="H29" s="10"/>
      <c r="I29" s="10">
        <v>6008</v>
      </c>
      <c r="J29" s="10">
        <v>5177</v>
      </c>
      <c r="K29" s="10"/>
    </row>
    <row r="30" spans="6:11" ht="12.75">
      <c r="F30" s="33"/>
      <c r="G30" s="33"/>
      <c r="H30" s="10"/>
      <c r="I30" s="243"/>
      <c r="J30" s="243"/>
      <c r="K30" s="10"/>
    </row>
    <row r="31" spans="7:11" ht="12.75">
      <c r="G31" s="53"/>
      <c r="H31" s="10"/>
      <c r="I31" s="10"/>
      <c r="J31" s="10"/>
      <c r="K31" s="10"/>
    </row>
    <row r="32" spans="1:11" ht="12.75">
      <c r="A32" s="8" t="s">
        <v>155</v>
      </c>
      <c r="F32" s="10">
        <f>SUM(F20:F30)</f>
        <v>24944</v>
      </c>
      <c r="G32" s="10">
        <f>SUM(G20:G30)</f>
        <v>13511</v>
      </c>
      <c r="H32" s="10"/>
      <c r="I32" s="10">
        <f>SUM(I20:I30)</f>
        <v>27210</v>
      </c>
      <c r="J32" s="10">
        <f>SUM(J21:J29)</f>
        <v>30877</v>
      </c>
      <c r="K32" s="10"/>
    </row>
    <row r="33" spans="7:11" ht="12.75">
      <c r="G33" s="53"/>
      <c r="H33" s="10"/>
      <c r="I33" s="10"/>
      <c r="J33" s="10"/>
      <c r="K33" s="10"/>
    </row>
    <row r="34" spans="1:11" ht="12.75">
      <c r="A34" s="8" t="s">
        <v>63</v>
      </c>
      <c r="F34" s="53">
        <v>-5837</v>
      </c>
      <c r="G34" s="53">
        <v>-2043</v>
      </c>
      <c r="H34" s="10"/>
      <c r="I34" s="10">
        <f>'[5]Con.P+L (Q3)'!G83</f>
        <v>-7312</v>
      </c>
      <c r="J34" s="10">
        <v>-3353</v>
      </c>
      <c r="K34" s="10"/>
    </row>
    <row r="35" spans="6:11" ht="12.75">
      <c r="F35" s="33"/>
      <c r="G35" s="33"/>
      <c r="H35" s="10"/>
      <c r="I35" s="243"/>
      <c r="J35" s="243"/>
      <c r="K35" s="10"/>
    </row>
    <row r="36" spans="7:11" ht="12.75">
      <c r="G36" s="53"/>
      <c r="H36" s="10"/>
      <c r="I36" s="10"/>
      <c r="J36" s="10"/>
      <c r="K36" s="10"/>
    </row>
    <row r="37" spans="1:11" ht="12.75" customHeight="1">
      <c r="A37" s="8" t="s">
        <v>6</v>
      </c>
      <c r="F37" s="10">
        <f>SUM(F32:F34)</f>
        <v>19107</v>
      </c>
      <c r="G37" s="10">
        <f>SUM(G32:G36)</f>
        <v>11468</v>
      </c>
      <c r="H37" s="10"/>
      <c r="I37" s="10">
        <f>SUM(I32:I36)</f>
        <v>19898</v>
      </c>
      <c r="J37" s="10">
        <f>SUM(J32:J36)</f>
        <v>27524</v>
      </c>
      <c r="K37" s="10"/>
    </row>
    <row r="38" spans="7:11" ht="12.75" customHeight="1">
      <c r="G38" s="53"/>
      <c r="H38" s="10"/>
      <c r="I38" s="10"/>
      <c r="J38" s="10"/>
      <c r="K38" s="10"/>
    </row>
    <row r="39" spans="1:11" ht="12.75" customHeight="1">
      <c r="A39" s="60" t="s">
        <v>332</v>
      </c>
      <c r="G39" s="53"/>
      <c r="H39" s="10"/>
      <c r="I39" s="10"/>
      <c r="J39" s="10"/>
      <c r="K39" s="10"/>
    </row>
    <row r="40" spans="7:11" ht="12.75" customHeight="1">
      <c r="G40" s="53"/>
      <c r="H40" s="10"/>
      <c r="I40" s="10"/>
      <c r="J40" s="10"/>
      <c r="K40" s="10"/>
    </row>
    <row r="41" spans="1:11" ht="12.75" customHeight="1">
      <c r="A41" s="8" t="s">
        <v>335</v>
      </c>
      <c r="F41" s="53">
        <v>610</v>
      </c>
      <c r="G41" s="53">
        <v>-196</v>
      </c>
      <c r="H41" s="10"/>
      <c r="I41" s="10">
        <f>'[5]Con.P+L (Q3)'!G61</f>
        <v>629</v>
      </c>
      <c r="J41" s="10">
        <v>-2130</v>
      </c>
      <c r="K41" s="10"/>
    </row>
    <row r="42" spans="6:11" ht="12.75" customHeight="1">
      <c r="F42" s="33"/>
      <c r="G42" s="33"/>
      <c r="H42" s="10"/>
      <c r="I42" s="243"/>
      <c r="J42" s="243"/>
      <c r="K42" s="10"/>
    </row>
    <row r="43" spans="7:11" ht="12.75" customHeight="1">
      <c r="G43" s="53"/>
      <c r="H43" s="10"/>
      <c r="I43" s="10"/>
      <c r="J43" s="10"/>
      <c r="K43" s="10"/>
    </row>
    <row r="44" spans="1:11" ht="12.75" customHeight="1">
      <c r="A44" s="8" t="s">
        <v>158</v>
      </c>
      <c r="F44" s="53">
        <f>SUM(F37:F41)</f>
        <v>19717</v>
      </c>
      <c r="G44" s="53">
        <f>SUM(G37:G41)</f>
        <v>11272</v>
      </c>
      <c r="H44" s="10"/>
      <c r="I44" s="53">
        <f>SUM(I37:I41)</f>
        <v>20527</v>
      </c>
      <c r="J44" s="53">
        <f>SUM(J37:J41)</f>
        <v>25394</v>
      </c>
      <c r="K44" s="10"/>
    </row>
    <row r="45" spans="6:11" ht="12.75" customHeight="1" thickBot="1">
      <c r="F45" s="35"/>
      <c r="G45" s="35"/>
      <c r="H45" s="10"/>
      <c r="I45" s="34"/>
      <c r="J45" s="34"/>
      <c r="K45" s="10"/>
    </row>
    <row r="46" spans="2:11" ht="13.5" thickTop="1">
      <c r="B46" s="63"/>
      <c r="F46" s="12"/>
      <c r="G46" s="12"/>
      <c r="H46" s="10"/>
      <c r="I46" s="10"/>
      <c r="J46" s="10"/>
      <c r="K46" s="10"/>
    </row>
    <row r="47" spans="7:11" ht="12.75">
      <c r="G47" s="53"/>
      <c r="H47" s="10"/>
      <c r="I47" s="10"/>
      <c r="J47" s="10"/>
      <c r="K47" s="12"/>
    </row>
    <row r="48" spans="1:11" s="110" customFormat="1" ht="12.75">
      <c r="A48" s="110" t="s">
        <v>156</v>
      </c>
      <c r="F48" s="53"/>
      <c r="G48" s="53"/>
      <c r="H48" s="10"/>
      <c r="I48" s="10"/>
      <c r="J48" s="10"/>
      <c r="K48" s="111"/>
    </row>
    <row r="49" spans="6:11" s="110" customFormat="1" ht="12.75">
      <c r="F49" s="53"/>
      <c r="G49" s="53"/>
      <c r="H49" s="10"/>
      <c r="I49" s="10"/>
      <c r="J49" s="10"/>
      <c r="K49" s="111"/>
    </row>
    <row r="50" spans="1:11" s="110" customFormat="1" ht="12.75">
      <c r="A50" s="110" t="s">
        <v>157</v>
      </c>
      <c r="F50" s="53">
        <f>F44</f>
        <v>19717</v>
      </c>
      <c r="G50" s="53">
        <f>G44</f>
        <v>11272</v>
      </c>
      <c r="H50" s="10"/>
      <c r="I50" s="53">
        <f>I44</f>
        <v>20527</v>
      </c>
      <c r="J50" s="53">
        <f>J44</f>
        <v>25394</v>
      </c>
      <c r="K50" s="111"/>
    </row>
    <row r="51" spans="6:11" s="110" customFormat="1" ht="12.75">
      <c r="F51" s="53"/>
      <c r="G51" s="53"/>
      <c r="H51" s="10"/>
      <c r="I51" s="53"/>
      <c r="J51" s="53"/>
      <c r="K51" s="111"/>
    </row>
    <row r="52" spans="1:11" s="110" customFormat="1" ht="12.75">
      <c r="A52" s="110" t="s">
        <v>64</v>
      </c>
      <c r="F52" s="12">
        <v>0</v>
      </c>
      <c r="G52" s="12">
        <v>0</v>
      </c>
      <c r="H52" s="10"/>
      <c r="I52" s="10">
        <v>0</v>
      </c>
      <c r="J52" s="10">
        <v>0</v>
      </c>
      <c r="K52" s="111"/>
    </row>
    <row r="53" spans="6:11" s="110" customFormat="1" ht="12.75">
      <c r="F53" s="33"/>
      <c r="G53" s="33"/>
      <c r="H53" s="10"/>
      <c r="I53" s="243"/>
      <c r="J53" s="243"/>
      <c r="K53" s="111"/>
    </row>
    <row r="54" spans="6:11" s="110" customFormat="1" ht="12.75">
      <c r="F54" s="53"/>
      <c r="G54" s="53"/>
      <c r="H54" s="10"/>
      <c r="I54" s="10"/>
      <c r="J54" s="10"/>
      <c r="K54" s="111"/>
    </row>
    <row r="55" spans="6:11" s="110" customFormat="1" ht="12.75">
      <c r="F55" s="53">
        <f>+F52+F50</f>
        <v>19717</v>
      </c>
      <c r="G55" s="53">
        <f>+G52+G50</f>
        <v>11272</v>
      </c>
      <c r="H55" s="10"/>
      <c r="I55" s="53">
        <f>+I52+I50</f>
        <v>20527</v>
      </c>
      <c r="J55" s="53">
        <f>+J52+J50</f>
        <v>25394</v>
      </c>
      <c r="K55" s="111"/>
    </row>
    <row r="56" spans="6:11" s="110" customFormat="1" ht="13.5" thickBot="1">
      <c r="F56" s="35"/>
      <c r="G56" s="35"/>
      <c r="H56" s="10"/>
      <c r="I56" s="35"/>
      <c r="J56" s="35"/>
      <c r="K56" s="111"/>
    </row>
    <row r="57" spans="7:11" ht="13.5" thickTop="1">
      <c r="G57" s="53"/>
      <c r="H57" s="10"/>
      <c r="I57" s="10"/>
      <c r="J57" s="10"/>
      <c r="K57" s="12"/>
    </row>
    <row r="58" spans="1:11" ht="12.75">
      <c r="A58" s="8" t="s">
        <v>345</v>
      </c>
      <c r="G58" s="53"/>
      <c r="H58" s="10"/>
      <c r="I58" s="10"/>
      <c r="J58" s="10"/>
      <c r="K58" s="12"/>
    </row>
    <row r="59" spans="7:11" ht="12.75">
      <c r="G59" s="53"/>
      <c r="H59" s="10"/>
      <c r="I59" s="10"/>
      <c r="J59" s="10"/>
      <c r="K59" s="10"/>
    </row>
    <row r="60" spans="1:11" ht="12.75">
      <c r="A60" s="8" t="s">
        <v>65</v>
      </c>
      <c r="B60" s="8" t="s">
        <v>66</v>
      </c>
      <c r="F60" s="44"/>
      <c r="G60" s="44"/>
      <c r="H60" s="36"/>
      <c r="I60" s="36"/>
      <c r="J60" s="36"/>
      <c r="K60" s="10"/>
    </row>
    <row r="61" spans="6:11" ht="12.75">
      <c r="F61" s="44"/>
      <c r="G61" s="44"/>
      <c r="H61" s="36"/>
      <c r="I61" s="36"/>
      <c r="J61" s="36"/>
      <c r="K61" s="10"/>
    </row>
    <row r="62" spans="1:11" ht="12.75">
      <c r="A62" s="63"/>
      <c r="B62" s="63" t="s">
        <v>334</v>
      </c>
      <c r="F62" s="44">
        <v>8.36</v>
      </c>
      <c r="G62" s="44">
        <v>4.7</v>
      </c>
      <c r="H62" s="36"/>
      <c r="I62" s="36">
        <v>8.63</v>
      </c>
      <c r="J62" s="36">
        <v>11.08</v>
      </c>
      <c r="K62" s="10"/>
    </row>
    <row r="63" spans="1:11" ht="12.75">
      <c r="A63" s="63"/>
      <c r="F63" s="44"/>
      <c r="G63" s="44"/>
      <c r="H63" s="36"/>
      <c r="I63" s="36"/>
      <c r="J63" s="36"/>
      <c r="K63" s="10"/>
    </row>
    <row r="64" spans="1:11" ht="12.75">
      <c r="A64" s="63"/>
      <c r="B64" s="63" t="s">
        <v>341</v>
      </c>
      <c r="F64" s="44">
        <v>0.27</v>
      </c>
      <c r="G64" s="44">
        <v>-0.08</v>
      </c>
      <c r="H64" s="36"/>
      <c r="I64" s="36">
        <v>0.27</v>
      </c>
      <c r="J64" s="36">
        <v>-0.86</v>
      </c>
      <c r="K64" s="10"/>
    </row>
    <row r="65" spans="1:11" ht="12.75">
      <c r="A65" s="63"/>
      <c r="F65" s="235"/>
      <c r="G65" s="235"/>
      <c r="H65" s="36"/>
      <c r="I65" s="236"/>
      <c r="J65" s="236"/>
      <c r="K65" s="10"/>
    </row>
    <row r="66" spans="1:11" ht="12.75">
      <c r="A66" s="63"/>
      <c r="F66" s="44"/>
      <c r="G66" s="44"/>
      <c r="H66" s="36"/>
      <c r="I66" s="36"/>
      <c r="J66" s="36"/>
      <c r="K66" s="10"/>
    </row>
    <row r="67" spans="1:11" ht="12.75">
      <c r="A67" s="63"/>
      <c r="F67" s="44">
        <f>SUM(F62:F65)</f>
        <v>8.629999999999999</v>
      </c>
      <c r="G67" s="44">
        <f>SUM(G62:G65)</f>
        <v>4.62</v>
      </c>
      <c r="H67" s="36"/>
      <c r="I67" s="36">
        <f>SUM(I62:I64)</f>
        <v>8.9</v>
      </c>
      <c r="J67" s="36">
        <f>SUM(J62:J64)</f>
        <v>10.22</v>
      </c>
      <c r="K67" s="10"/>
    </row>
    <row r="68" spans="1:11" ht="13.5" thickBot="1">
      <c r="A68" s="63"/>
      <c r="F68" s="237"/>
      <c r="G68" s="237"/>
      <c r="H68" s="36"/>
      <c r="I68" s="238"/>
      <c r="J68" s="238"/>
      <c r="K68" s="10"/>
    </row>
    <row r="69" spans="6:11" ht="21" customHeight="1" thickTop="1">
      <c r="F69" s="12"/>
      <c r="G69" s="12"/>
      <c r="H69" s="10"/>
      <c r="I69" s="10"/>
      <c r="J69" s="10"/>
      <c r="K69" s="10"/>
    </row>
    <row r="70" spans="1:11" ht="15.75" customHeight="1">
      <c r="A70" s="8" t="s">
        <v>67</v>
      </c>
      <c r="B70" s="8" t="s">
        <v>326</v>
      </c>
      <c r="F70" s="38" t="s">
        <v>68</v>
      </c>
      <c r="G70" s="38" t="s">
        <v>68</v>
      </c>
      <c r="H70" s="38"/>
      <c r="I70" s="38" t="s">
        <v>68</v>
      </c>
      <c r="J70" s="38" t="s">
        <v>68</v>
      </c>
      <c r="K70" s="10"/>
    </row>
    <row r="71" spans="6:11" ht="12.75">
      <c r="F71" s="38"/>
      <c r="G71" s="38"/>
      <c r="H71" s="38"/>
      <c r="I71" s="38"/>
      <c r="J71" s="38"/>
      <c r="K71" s="10"/>
    </row>
    <row r="72" spans="6:11" ht="12.75">
      <c r="F72" s="38"/>
      <c r="G72" s="38"/>
      <c r="H72" s="38"/>
      <c r="I72" s="38"/>
      <c r="J72" s="38"/>
      <c r="K72" s="10"/>
    </row>
    <row r="73" spans="7:11" ht="12.75">
      <c r="G73" s="10"/>
      <c r="H73" s="10"/>
      <c r="I73" s="10"/>
      <c r="J73" s="12"/>
      <c r="K73" s="10"/>
    </row>
    <row r="74" spans="2:11" ht="12.75">
      <c r="B74" s="227"/>
      <c r="G74" s="10"/>
      <c r="H74" s="10"/>
      <c r="I74" s="10"/>
      <c r="J74" s="12"/>
      <c r="K74" s="10"/>
    </row>
    <row r="75" spans="2:11" ht="12.75">
      <c r="B75" s="227"/>
      <c r="G75" s="10"/>
      <c r="H75" s="10"/>
      <c r="I75" s="10"/>
      <c r="J75" s="12"/>
      <c r="K75" s="10"/>
    </row>
    <row r="76" spans="1:11" ht="12.75">
      <c r="A76" s="60" t="s">
        <v>69</v>
      </c>
      <c r="B76" s="60"/>
      <c r="C76" s="60"/>
      <c r="D76" s="60"/>
      <c r="E76" s="60"/>
      <c r="F76" s="191"/>
      <c r="G76" s="10"/>
      <c r="H76" s="10"/>
      <c r="I76" s="10"/>
      <c r="J76" s="10"/>
      <c r="K76" s="10"/>
    </row>
    <row r="77" spans="1:11" ht="12.75">
      <c r="A77" s="60" t="s">
        <v>302</v>
      </c>
      <c r="B77" s="60"/>
      <c r="C77" s="60"/>
      <c r="D77" s="60"/>
      <c r="E77" s="60"/>
      <c r="F77" s="191"/>
      <c r="G77" s="39"/>
      <c r="H77" s="39"/>
      <c r="I77" s="39"/>
      <c r="J77" s="41"/>
      <c r="K77" s="39"/>
    </row>
  </sheetData>
  <mergeCells count="2">
    <mergeCell ref="F12:G12"/>
    <mergeCell ref="I12:J12"/>
  </mergeCells>
  <printOptions/>
  <pageMargins left="0.7" right="0" top="0.42" bottom="0.53" header="0.2" footer="0.18"/>
  <pageSetup horizontalDpi="600" verticalDpi="600" orientation="portrait" scale="73"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dimension ref="A1:L78"/>
  <sheetViews>
    <sheetView showGridLines="0" tabSelected="1" workbookViewId="0" topLeftCell="A40">
      <selection activeCell="C46" sqref="C46"/>
    </sheetView>
  </sheetViews>
  <sheetFormatPr defaultColWidth="9.140625" defaultRowHeight="12.75"/>
  <cols>
    <col min="1" max="1" width="3.140625" style="2" customWidth="1"/>
    <col min="2" max="2" width="5.421875" style="2" customWidth="1"/>
    <col min="3" max="3" width="37.8515625" style="2" customWidth="1"/>
    <col min="4" max="4" width="24.140625" style="2" customWidth="1"/>
    <col min="5" max="5" width="17.7109375" style="8" customWidth="1"/>
    <col min="6" max="6" width="17.57421875" style="8" customWidth="1"/>
    <col min="7" max="13" width="0" style="2" hidden="1" customWidth="1"/>
    <col min="14" max="16384" width="9.140625" style="2" customWidth="1"/>
  </cols>
  <sheetData>
    <row r="1" spans="1:8" ht="22.5" customHeight="1">
      <c r="A1" s="1" t="s">
        <v>146</v>
      </c>
      <c r="E1" s="8"/>
      <c r="H1" s="6"/>
    </row>
    <row r="2" spans="1:8" ht="12.75" customHeight="1">
      <c r="A2" s="8" t="s">
        <v>107</v>
      </c>
      <c r="E2" s="8"/>
      <c r="H2" s="6"/>
    </row>
    <row r="3" s="8" customFormat="1" ht="12.75">
      <c r="A3" s="8" t="s">
        <v>377</v>
      </c>
    </row>
    <row r="4" s="8" customFormat="1" ht="12.75">
      <c r="E4" s="108"/>
    </row>
    <row r="5" spans="1:5" s="8" customFormat="1" ht="12.75">
      <c r="A5" s="60"/>
      <c r="E5" s="143"/>
    </row>
    <row r="6" s="8" customFormat="1" ht="12.75">
      <c r="E6" s="87"/>
    </row>
    <row r="7" ht="12.75">
      <c r="A7" s="8" t="s">
        <v>12</v>
      </c>
    </row>
    <row r="8" spans="1:5" ht="12.75">
      <c r="A8" s="8"/>
      <c r="E8" s="4"/>
    </row>
    <row r="9" spans="1:6" ht="12.75">
      <c r="A9" s="8"/>
      <c r="F9" s="87"/>
    </row>
    <row r="10" spans="5:6" ht="12.75">
      <c r="E10" s="4" t="s">
        <v>70</v>
      </c>
      <c r="F10" s="4" t="s">
        <v>71</v>
      </c>
    </row>
    <row r="11" spans="5:6" ht="12.75">
      <c r="E11" s="4" t="s">
        <v>72</v>
      </c>
      <c r="F11" s="4" t="s">
        <v>72</v>
      </c>
    </row>
    <row r="12" spans="5:6" ht="12.75">
      <c r="E12" s="4" t="s">
        <v>73</v>
      </c>
      <c r="F12" s="4" t="s">
        <v>74</v>
      </c>
    </row>
    <row r="13" spans="5:6" ht="12.75">
      <c r="E13" s="4" t="s">
        <v>54</v>
      </c>
      <c r="F13" s="4" t="s">
        <v>75</v>
      </c>
    </row>
    <row r="14" spans="5:6" ht="12.75">
      <c r="E14" s="4" t="s">
        <v>58</v>
      </c>
      <c r="F14" s="4" t="s">
        <v>76</v>
      </c>
    </row>
    <row r="15" spans="5:6" ht="12.75">
      <c r="E15" s="83" t="s">
        <v>362</v>
      </c>
      <c r="F15" s="83" t="s">
        <v>301</v>
      </c>
    </row>
    <row r="16" spans="5:6" ht="12.75">
      <c r="E16" s="4" t="s">
        <v>138</v>
      </c>
      <c r="F16" s="4" t="s">
        <v>138</v>
      </c>
    </row>
    <row r="17" ht="12.75">
      <c r="F17" s="4"/>
    </row>
    <row r="18" ht="12.75">
      <c r="F18" s="4"/>
    </row>
    <row r="19" spans="1:12" ht="12.75">
      <c r="A19" s="2" t="s">
        <v>77</v>
      </c>
      <c r="D19" s="76"/>
      <c r="E19" s="53">
        <v>117061</v>
      </c>
      <c r="F19" s="53">
        <v>113235</v>
      </c>
      <c r="H19" s="53">
        <v>113159</v>
      </c>
      <c r="J19" s="76">
        <f>E19-H19</f>
        <v>3902</v>
      </c>
      <c r="L19" s="76">
        <f>H19-F19</f>
        <v>-76</v>
      </c>
    </row>
    <row r="20" spans="5:12" ht="12.75">
      <c r="E20" s="53"/>
      <c r="F20" s="53"/>
      <c r="H20" s="53"/>
      <c r="J20" s="76">
        <f aca="true" t="shared" si="0" ref="J20:J68">E20-H20</f>
        <v>0</v>
      </c>
      <c r="L20" s="76">
        <f aca="true" t="shared" si="1" ref="L20:L68">H20-F20</f>
        <v>0</v>
      </c>
    </row>
    <row r="21" spans="1:12" ht="12.75">
      <c r="A21" s="2" t="s">
        <v>265</v>
      </c>
      <c r="E21" s="53">
        <v>11668</v>
      </c>
      <c r="F21" s="53">
        <v>11011</v>
      </c>
      <c r="H21" s="53">
        <v>10972</v>
      </c>
      <c r="J21" s="76">
        <f t="shared" si="0"/>
        <v>696</v>
      </c>
      <c r="L21" s="76">
        <f t="shared" si="1"/>
        <v>-39</v>
      </c>
    </row>
    <row r="22" spans="5:12" ht="12.75">
      <c r="E22" s="53"/>
      <c r="F22" s="53"/>
      <c r="H22" s="53"/>
      <c r="J22" s="76">
        <f t="shared" si="0"/>
        <v>0</v>
      </c>
      <c r="L22" s="76">
        <f t="shared" si="1"/>
        <v>0</v>
      </c>
    </row>
    <row r="23" spans="1:12" ht="12.75">
      <c r="A23" s="2" t="s">
        <v>252</v>
      </c>
      <c r="E23" s="53">
        <v>8271</v>
      </c>
      <c r="F23" s="53">
        <v>10371</v>
      </c>
      <c r="H23" s="53">
        <v>8271</v>
      </c>
      <c r="J23" s="76">
        <f t="shared" si="0"/>
        <v>0</v>
      </c>
      <c r="L23" s="76">
        <f t="shared" si="1"/>
        <v>-2100</v>
      </c>
    </row>
    <row r="24" spans="5:12" ht="12.75">
      <c r="E24" s="53"/>
      <c r="F24" s="53"/>
      <c r="H24" s="53"/>
      <c r="J24" s="76">
        <f t="shared" si="0"/>
        <v>0</v>
      </c>
      <c r="L24" s="76">
        <f t="shared" si="1"/>
        <v>0</v>
      </c>
    </row>
    <row r="25" spans="1:12" ht="12.75">
      <c r="A25" s="2" t="s">
        <v>14</v>
      </c>
      <c r="E25" s="53">
        <v>20850</v>
      </c>
      <c r="F25" s="53">
        <v>22455</v>
      </c>
      <c r="H25" s="53">
        <v>23135</v>
      </c>
      <c r="J25" s="76">
        <f t="shared" si="0"/>
        <v>-2285</v>
      </c>
      <c r="L25" s="76">
        <f t="shared" si="1"/>
        <v>680</v>
      </c>
    </row>
    <row r="26" spans="5:12" ht="12.75">
      <c r="E26" s="53"/>
      <c r="F26" s="53"/>
      <c r="H26" s="53"/>
      <c r="J26" s="76">
        <f t="shared" si="0"/>
        <v>0</v>
      </c>
      <c r="L26" s="76">
        <f t="shared" si="1"/>
        <v>0</v>
      </c>
    </row>
    <row r="27" spans="1:12" ht="12.75">
      <c r="A27" s="2" t="s">
        <v>357</v>
      </c>
      <c r="E27" s="53">
        <v>12436</v>
      </c>
      <c r="F27" s="53">
        <v>22683</v>
      </c>
      <c r="H27" s="53">
        <v>19441</v>
      </c>
      <c r="J27" s="76">
        <f t="shared" si="0"/>
        <v>-7005</v>
      </c>
      <c r="L27" s="76">
        <f t="shared" si="1"/>
        <v>-3242</v>
      </c>
    </row>
    <row r="28" spans="5:12" ht="12.75">
      <c r="E28" s="53"/>
      <c r="F28" s="53"/>
      <c r="H28" s="53"/>
      <c r="J28" s="76">
        <f t="shared" si="0"/>
        <v>0</v>
      </c>
      <c r="L28" s="76">
        <f t="shared" si="1"/>
        <v>0</v>
      </c>
    </row>
    <row r="29" spans="1:12" ht="12.75">
      <c r="A29" s="2" t="s">
        <v>147</v>
      </c>
      <c r="E29" s="53">
        <v>44476</v>
      </c>
      <c r="F29" s="53">
        <v>46295</v>
      </c>
      <c r="H29" s="53">
        <v>47221</v>
      </c>
      <c r="J29" s="76">
        <f t="shared" si="0"/>
        <v>-2745</v>
      </c>
      <c r="L29" s="76">
        <f t="shared" si="1"/>
        <v>926</v>
      </c>
    </row>
    <row r="30" spans="5:12" ht="12.75">
      <c r="E30" s="53"/>
      <c r="F30" s="53"/>
      <c r="H30" s="53"/>
      <c r="J30" s="76">
        <f t="shared" si="0"/>
        <v>0</v>
      </c>
      <c r="L30" s="76">
        <f t="shared" si="1"/>
        <v>0</v>
      </c>
    </row>
    <row r="31" spans="1:12" ht="12.75">
      <c r="A31" s="2" t="s">
        <v>25</v>
      </c>
      <c r="E31" s="53">
        <v>0</v>
      </c>
      <c r="F31" s="53">
        <v>535</v>
      </c>
      <c r="H31" s="53">
        <v>535</v>
      </c>
      <c r="J31" s="76">
        <f t="shared" si="0"/>
        <v>-535</v>
      </c>
      <c r="L31" s="76">
        <f t="shared" si="1"/>
        <v>0</v>
      </c>
    </row>
    <row r="32" spans="5:12" ht="12.75">
      <c r="E32" s="53"/>
      <c r="F32" s="53"/>
      <c r="H32" s="53"/>
      <c r="J32" s="76">
        <f t="shared" si="0"/>
        <v>0</v>
      </c>
      <c r="L32" s="76">
        <f t="shared" si="1"/>
        <v>0</v>
      </c>
    </row>
    <row r="33" spans="1:12" ht="12.75">
      <c r="A33" s="2" t="s">
        <v>78</v>
      </c>
      <c r="E33" s="53"/>
      <c r="F33" s="53"/>
      <c r="H33" s="53"/>
      <c r="J33" s="76">
        <f t="shared" si="0"/>
        <v>0</v>
      </c>
      <c r="L33" s="76">
        <f t="shared" si="1"/>
        <v>0</v>
      </c>
    </row>
    <row r="34" spans="5:12" ht="12.75">
      <c r="E34" s="53"/>
      <c r="F34" s="53"/>
      <c r="H34" s="53"/>
      <c r="I34" s="7"/>
      <c r="J34" s="76">
        <f t="shared" si="0"/>
        <v>0</v>
      </c>
      <c r="L34" s="76">
        <f t="shared" si="1"/>
        <v>0</v>
      </c>
    </row>
    <row r="35" spans="2:12" ht="12.75">
      <c r="B35" s="61" t="s">
        <v>79</v>
      </c>
      <c r="D35" s="61"/>
      <c r="E35" s="216">
        <v>45442</v>
      </c>
      <c r="F35" s="217">
        <v>52547</v>
      </c>
      <c r="H35" s="216">
        <v>43512</v>
      </c>
      <c r="I35" s="12"/>
      <c r="J35" s="76">
        <f t="shared" si="0"/>
        <v>1930</v>
      </c>
      <c r="L35" s="76">
        <f t="shared" si="1"/>
        <v>-9035</v>
      </c>
    </row>
    <row r="36" spans="2:12" ht="12.75">
      <c r="B36" s="61" t="s">
        <v>119</v>
      </c>
      <c r="D36" s="61"/>
      <c r="E36" s="218">
        <v>6911</v>
      </c>
      <c r="F36" s="219">
        <v>3339</v>
      </c>
      <c r="H36" s="218">
        <v>4017</v>
      </c>
      <c r="I36" s="12"/>
      <c r="J36" s="76">
        <f t="shared" si="0"/>
        <v>2894</v>
      </c>
      <c r="L36" s="76">
        <f t="shared" si="1"/>
        <v>678</v>
      </c>
    </row>
    <row r="37" spans="2:12" ht="12.75">
      <c r="B37" s="61" t="s">
        <v>258</v>
      </c>
      <c r="D37" s="77"/>
      <c r="E37" s="218">
        <v>14000</v>
      </c>
      <c r="F37" s="219">
        <v>14000</v>
      </c>
      <c r="H37" s="218">
        <v>16100</v>
      </c>
      <c r="I37" s="12"/>
      <c r="J37" s="76">
        <f t="shared" si="0"/>
        <v>-2100</v>
      </c>
      <c r="L37" s="76">
        <f t="shared" si="1"/>
        <v>2100</v>
      </c>
    </row>
    <row r="38" spans="2:12" ht="12.75">
      <c r="B38" s="61" t="s">
        <v>80</v>
      </c>
      <c r="D38" s="61"/>
      <c r="E38" s="218">
        <f>89719+3838+1690</f>
        <v>95247</v>
      </c>
      <c r="F38" s="219">
        <v>78538</v>
      </c>
      <c r="H38" s="218">
        <v>64742</v>
      </c>
      <c r="I38" s="12"/>
      <c r="J38" s="76">
        <f t="shared" si="0"/>
        <v>30505</v>
      </c>
      <c r="L38" s="76">
        <f t="shared" si="1"/>
        <v>-13796</v>
      </c>
    </row>
    <row r="39" spans="2:12" ht="12.75">
      <c r="B39" s="61" t="s">
        <v>13</v>
      </c>
      <c r="D39" s="61"/>
      <c r="E39" s="218">
        <v>1761</v>
      </c>
      <c r="F39" s="219">
        <v>2017</v>
      </c>
      <c r="H39" s="218">
        <v>1857</v>
      </c>
      <c r="I39" s="12"/>
      <c r="J39" s="76">
        <f t="shared" si="0"/>
        <v>-96</v>
      </c>
      <c r="L39" s="76">
        <f t="shared" si="1"/>
        <v>-160</v>
      </c>
    </row>
    <row r="40" spans="2:12" ht="12.75">
      <c r="B40" s="61" t="s">
        <v>40</v>
      </c>
      <c r="D40" s="61"/>
      <c r="E40" s="218">
        <v>55823</v>
      </c>
      <c r="F40" s="219">
        <v>38809</v>
      </c>
      <c r="H40" s="218">
        <v>54484</v>
      </c>
      <c r="I40" s="12"/>
      <c r="J40" s="76">
        <f t="shared" si="0"/>
        <v>1339</v>
      </c>
      <c r="L40" s="76">
        <f t="shared" si="1"/>
        <v>15675</v>
      </c>
    </row>
    <row r="41" spans="2:12" ht="12.75">
      <c r="B41" s="61" t="s">
        <v>81</v>
      </c>
      <c r="D41" s="77"/>
      <c r="E41" s="220">
        <v>13293</v>
      </c>
      <c r="F41" s="221">
        <v>6989</v>
      </c>
      <c r="H41" s="220">
        <v>5503</v>
      </c>
      <c r="I41" s="12"/>
      <c r="J41" s="76">
        <f t="shared" si="0"/>
        <v>7790</v>
      </c>
      <c r="L41" s="76">
        <f t="shared" si="1"/>
        <v>-1486</v>
      </c>
    </row>
    <row r="42" spans="2:12" ht="12.75">
      <c r="B42" s="61"/>
      <c r="D42" s="77"/>
      <c r="E42" s="41"/>
      <c r="F42" s="41"/>
      <c r="H42" s="41"/>
      <c r="I42" s="12"/>
      <c r="J42" s="76">
        <f t="shared" si="0"/>
        <v>0</v>
      </c>
      <c r="L42" s="76">
        <f t="shared" si="1"/>
        <v>0</v>
      </c>
    </row>
    <row r="43" spans="2:12" ht="12.75">
      <c r="B43" s="61"/>
      <c r="D43" s="61"/>
      <c r="E43" s="12">
        <f>SUM(E35:E41)</f>
        <v>232477</v>
      </c>
      <c r="F43" s="12">
        <f>SUM(F35:F41)</f>
        <v>196239</v>
      </c>
      <c r="H43" s="12">
        <f>SUM(H35:H41)</f>
        <v>190215</v>
      </c>
      <c r="I43" s="7"/>
      <c r="J43" s="76">
        <f t="shared" si="0"/>
        <v>42262</v>
      </c>
      <c r="L43" s="76">
        <f t="shared" si="1"/>
        <v>-6024</v>
      </c>
    </row>
    <row r="44" spans="2:12" ht="12.75">
      <c r="B44" s="61"/>
      <c r="D44" s="61"/>
      <c r="E44" s="12"/>
      <c r="F44" s="12"/>
      <c r="H44" s="12"/>
      <c r="I44" s="7"/>
      <c r="J44" s="76">
        <f t="shared" si="0"/>
        <v>0</v>
      </c>
      <c r="L44" s="76">
        <f t="shared" si="1"/>
        <v>0</v>
      </c>
    </row>
    <row r="45" spans="1:12" ht="12.75">
      <c r="A45" s="2" t="s">
        <v>82</v>
      </c>
      <c r="E45" s="53"/>
      <c r="F45" s="53"/>
      <c r="H45" s="53"/>
      <c r="I45" s="7"/>
      <c r="J45" s="76">
        <f t="shared" si="0"/>
        <v>0</v>
      </c>
      <c r="L45" s="76">
        <f t="shared" si="1"/>
        <v>0</v>
      </c>
    </row>
    <row r="46" spans="5:12" ht="12.75">
      <c r="E46" s="53"/>
      <c r="F46" s="53"/>
      <c r="H46" s="53"/>
      <c r="I46" s="7"/>
      <c r="J46" s="76">
        <f t="shared" si="0"/>
        <v>0</v>
      </c>
      <c r="L46" s="76">
        <f t="shared" si="1"/>
        <v>0</v>
      </c>
    </row>
    <row r="47" spans="2:12" ht="12.75">
      <c r="B47" s="61" t="s">
        <v>84</v>
      </c>
      <c r="C47" s="60"/>
      <c r="D47" s="61"/>
      <c r="E47" s="216">
        <f>57289+12319</f>
        <v>69608</v>
      </c>
      <c r="F47" s="217">
        <v>77085</v>
      </c>
      <c r="H47" s="216">
        <v>56069</v>
      </c>
      <c r="I47" s="12"/>
      <c r="J47" s="76">
        <f t="shared" si="0"/>
        <v>13539</v>
      </c>
      <c r="L47" s="76">
        <f t="shared" si="1"/>
        <v>-21016</v>
      </c>
    </row>
    <row r="48" spans="2:12" ht="12.75">
      <c r="B48" s="61" t="s">
        <v>311</v>
      </c>
      <c r="D48" s="61"/>
      <c r="E48" s="218">
        <v>6644</v>
      </c>
      <c r="F48" s="219">
        <v>1918</v>
      </c>
      <c r="H48" s="218">
        <v>2932</v>
      </c>
      <c r="I48" s="12"/>
      <c r="J48" s="76">
        <f t="shared" si="0"/>
        <v>3712</v>
      </c>
      <c r="L48" s="76">
        <f t="shared" si="1"/>
        <v>1014</v>
      </c>
    </row>
    <row r="49" spans="2:12" ht="12.75">
      <c r="B49" s="61" t="s">
        <v>83</v>
      </c>
      <c r="D49" s="61"/>
      <c r="E49" s="220">
        <v>30748</v>
      </c>
      <c r="F49" s="221">
        <v>20741</v>
      </c>
      <c r="H49" s="220">
        <v>33000</v>
      </c>
      <c r="I49" s="12"/>
      <c r="J49" s="76">
        <f t="shared" si="0"/>
        <v>-2252</v>
      </c>
      <c r="L49" s="76">
        <f t="shared" si="1"/>
        <v>12259</v>
      </c>
    </row>
    <row r="50" spans="2:12" ht="12.75">
      <c r="B50" s="61"/>
      <c r="D50" s="61"/>
      <c r="E50" s="12"/>
      <c r="F50" s="12"/>
      <c r="H50" s="12"/>
      <c r="J50" s="76">
        <f t="shared" si="0"/>
        <v>0</v>
      </c>
      <c r="L50" s="76">
        <f t="shared" si="1"/>
        <v>0</v>
      </c>
    </row>
    <row r="51" spans="2:12" ht="12.75">
      <c r="B51" s="61"/>
      <c r="D51" s="61"/>
      <c r="E51" s="12">
        <f>SUM(E47:E50)</f>
        <v>107000</v>
      </c>
      <c r="F51" s="12">
        <f>SUM(F47:F50)</f>
        <v>99744</v>
      </c>
      <c r="H51" s="12">
        <f>SUM(H47:H50)</f>
        <v>92001</v>
      </c>
      <c r="J51" s="76">
        <f t="shared" si="0"/>
        <v>14999</v>
      </c>
      <c r="L51" s="76">
        <f t="shared" si="1"/>
        <v>-7743</v>
      </c>
    </row>
    <row r="52" spans="5:12" ht="12.75">
      <c r="E52" s="53"/>
      <c r="F52" s="53"/>
      <c r="H52" s="53"/>
      <c r="J52" s="76">
        <f t="shared" si="0"/>
        <v>0</v>
      </c>
      <c r="L52" s="76">
        <f t="shared" si="1"/>
        <v>0</v>
      </c>
    </row>
    <row r="53" spans="1:12" ht="12.75">
      <c r="A53" s="2" t="s">
        <v>85</v>
      </c>
      <c r="E53" s="33">
        <f>+E43-E51</f>
        <v>125477</v>
      </c>
      <c r="F53" s="33">
        <f>+F43-F51</f>
        <v>96495</v>
      </c>
      <c r="H53" s="33">
        <f>+H43-H51</f>
        <v>98214</v>
      </c>
      <c r="J53" s="76">
        <f t="shared" si="0"/>
        <v>27263</v>
      </c>
      <c r="L53" s="76">
        <f t="shared" si="1"/>
        <v>1719</v>
      </c>
    </row>
    <row r="54" spans="5:12" ht="12.75">
      <c r="E54" s="12"/>
      <c r="F54" s="12"/>
      <c r="H54" s="12"/>
      <c r="J54" s="76">
        <f t="shared" si="0"/>
        <v>0</v>
      </c>
      <c r="L54" s="76">
        <f t="shared" si="1"/>
        <v>0</v>
      </c>
    </row>
    <row r="55" spans="5:12" ht="13.5" thickBot="1">
      <c r="E55" s="35">
        <f>SUM(E19:E30)+E53+E31</f>
        <v>340239</v>
      </c>
      <c r="F55" s="35">
        <f>SUM(F19:F30)+F53+F31</f>
        <v>323080</v>
      </c>
      <c r="H55" s="35" t="e">
        <f>SUM(H19:H30)+H53+H31+#REF!</f>
        <v>#REF!</v>
      </c>
      <c r="J55" s="76" t="e">
        <f t="shared" si="0"/>
        <v>#REF!</v>
      </c>
      <c r="L55" s="76" t="e">
        <f t="shared" si="1"/>
        <v>#REF!</v>
      </c>
    </row>
    <row r="56" spans="5:12" ht="13.5" thickTop="1">
      <c r="E56" s="53"/>
      <c r="F56" s="53"/>
      <c r="H56" s="53"/>
      <c r="J56" s="76">
        <f t="shared" si="0"/>
        <v>0</v>
      </c>
      <c r="L56" s="76">
        <f t="shared" si="1"/>
        <v>0</v>
      </c>
    </row>
    <row r="57" spans="1:12" ht="12.75">
      <c r="A57" s="2" t="s">
        <v>86</v>
      </c>
      <c r="E57" s="53">
        <v>250702</v>
      </c>
      <c r="F57" s="53">
        <v>250702</v>
      </c>
      <c r="H57" s="53">
        <v>250702</v>
      </c>
      <c r="J57" s="76">
        <f t="shared" si="0"/>
        <v>0</v>
      </c>
      <c r="L57" s="76">
        <f t="shared" si="1"/>
        <v>0</v>
      </c>
    </row>
    <row r="58" spans="1:12" ht="12.75">
      <c r="A58" s="2" t="s">
        <v>87</v>
      </c>
      <c r="E58" s="12">
        <v>101628</v>
      </c>
      <c r="F58" s="12">
        <v>80779</v>
      </c>
      <c r="H58" s="12">
        <v>80851</v>
      </c>
      <c r="J58" s="76">
        <f t="shared" si="0"/>
        <v>20777</v>
      </c>
      <c r="L58" s="76">
        <f t="shared" si="1"/>
        <v>72</v>
      </c>
    </row>
    <row r="59" spans="1:12" ht="12.75">
      <c r="A59" s="2" t="s">
        <v>310</v>
      </c>
      <c r="E59" s="33">
        <v>-17948</v>
      </c>
      <c r="F59" s="33">
        <v>-13484</v>
      </c>
      <c r="H59" s="33">
        <v>-15631</v>
      </c>
      <c r="J59" s="76">
        <f t="shared" si="0"/>
        <v>-2317</v>
      </c>
      <c r="L59" s="76">
        <f t="shared" si="1"/>
        <v>-2147</v>
      </c>
    </row>
    <row r="60" spans="5:12" ht="12.75">
      <c r="E60" s="12"/>
      <c r="F60" s="12"/>
      <c r="H60" s="12"/>
      <c r="J60" s="76">
        <f t="shared" si="0"/>
        <v>0</v>
      </c>
      <c r="L60" s="76">
        <f t="shared" si="1"/>
        <v>0</v>
      </c>
    </row>
    <row r="61" spans="1:12" ht="12.75">
      <c r="A61" s="2" t="s">
        <v>215</v>
      </c>
      <c r="E61" s="12">
        <f>+E57+E58+E59</f>
        <v>334382</v>
      </c>
      <c r="F61" s="12">
        <f>+F57+F58+F59</f>
        <v>317997</v>
      </c>
      <c r="H61" s="12">
        <f>+H57+H58+H59</f>
        <v>315922</v>
      </c>
      <c r="J61" s="76">
        <f t="shared" si="0"/>
        <v>18460</v>
      </c>
      <c r="L61" s="76">
        <f t="shared" si="1"/>
        <v>-2075</v>
      </c>
    </row>
    <row r="62" spans="5:12" ht="12.75">
      <c r="E62" s="12"/>
      <c r="F62" s="12"/>
      <c r="H62" s="12"/>
      <c r="J62" s="76">
        <f t="shared" si="0"/>
        <v>0</v>
      </c>
      <c r="L62" s="76">
        <f t="shared" si="1"/>
        <v>0</v>
      </c>
    </row>
    <row r="63" spans="1:12" ht="12.75">
      <c r="A63" s="2" t="s">
        <v>309</v>
      </c>
      <c r="E63" s="12">
        <v>2525</v>
      </c>
      <c r="F63" s="12">
        <v>2262</v>
      </c>
      <c r="H63" s="12">
        <v>2273</v>
      </c>
      <c r="J63" s="76">
        <f t="shared" si="0"/>
        <v>252</v>
      </c>
      <c r="L63" s="76">
        <f t="shared" si="1"/>
        <v>11</v>
      </c>
    </row>
    <row r="64" spans="1:12" ht="12.75">
      <c r="A64" s="2" t="s">
        <v>51</v>
      </c>
      <c r="E64" s="33">
        <v>3332</v>
      </c>
      <c r="F64" s="33">
        <v>2821</v>
      </c>
      <c r="H64" s="33">
        <v>2753</v>
      </c>
      <c r="J64" s="76">
        <f t="shared" si="0"/>
        <v>579</v>
      </c>
      <c r="L64" s="76">
        <f t="shared" si="1"/>
        <v>-68</v>
      </c>
    </row>
    <row r="65" spans="5:12" ht="12.75">
      <c r="E65" s="53"/>
      <c r="F65" s="53"/>
      <c r="H65" s="53"/>
      <c r="J65" s="76">
        <f t="shared" si="0"/>
        <v>0</v>
      </c>
      <c r="L65" s="76">
        <f t="shared" si="1"/>
        <v>0</v>
      </c>
    </row>
    <row r="66" spans="5:12" ht="13.5" thickBot="1">
      <c r="E66" s="35">
        <f>E61+E63+E64</f>
        <v>340239</v>
      </c>
      <c r="F66" s="35">
        <f>F61+F63+F64</f>
        <v>323080</v>
      </c>
      <c r="H66" s="35">
        <f>H61+H63+H64</f>
        <v>320948</v>
      </c>
      <c r="J66" s="76">
        <f t="shared" si="0"/>
        <v>19291</v>
      </c>
      <c r="L66" s="76">
        <f t="shared" si="1"/>
        <v>-2132</v>
      </c>
    </row>
    <row r="67" spans="5:12" ht="13.5" thickTop="1">
      <c r="E67" s="8" t="s">
        <v>47</v>
      </c>
      <c r="F67" s="53"/>
      <c r="H67" s="8" t="s">
        <v>47</v>
      </c>
      <c r="J67" s="76"/>
      <c r="L67" s="76"/>
    </row>
    <row r="68" spans="1:12" ht="13.5" thickBot="1">
      <c r="A68" s="2" t="s">
        <v>259</v>
      </c>
      <c r="E68" s="47">
        <v>147</v>
      </c>
      <c r="F68" s="47">
        <v>136</v>
      </c>
      <c r="H68" s="47">
        <v>136</v>
      </c>
      <c r="J68" s="76">
        <f t="shared" si="0"/>
        <v>11</v>
      </c>
      <c r="L68" s="76">
        <f t="shared" si="1"/>
        <v>0</v>
      </c>
    </row>
    <row r="69" spans="5:6" ht="12.75">
      <c r="E69" s="12"/>
      <c r="F69" s="12"/>
    </row>
    <row r="70" spans="5:6" ht="12.75">
      <c r="E70" s="111"/>
      <c r="F70" s="111"/>
    </row>
    <row r="71" spans="1:4" ht="12.75">
      <c r="A71" s="60" t="s">
        <v>88</v>
      </c>
      <c r="B71" s="60"/>
      <c r="C71" s="60"/>
      <c r="D71" s="60"/>
    </row>
    <row r="72" spans="1:4" ht="12.75">
      <c r="A72" s="60" t="s">
        <v>302</v>
      </c>
      <c r="B72" s="60"/>
      <c r="C72" s="60"/>
      <c r="D72" s="60"/>
    </row>
    <row r="74" spans="5:6" s="7" customFormat="1" ht="12.75">
      <c r="E74" s="41"/>
      <c r="F74" s="41"/>
    </row>
    <row r="75" spans="4:6" s="7" customFormat="1" ht="12.75">
      <c r="D75" s="149"/>
      <c r="E75" s="41"/>
      <c r="F75" s="41"/>
    </row>
    <row r="76" spans="4:6" s="7" customFormat="1" ht="12.75">
      <c r="D76" s="149"/>
      <c r="E76" s="41"/>
      <c r="F76" s="41"/>
    </row>
    <row r="77" spans="4:6" s="7" customFormat="1" ht="12.75">
      <c r="D77" s="149"/>
      <c r="E77" s="41"/>
      <c r="F77" s="41"/>
    </row>
    <row r="78" ht="12.75">
      <c r="D78" s="112"/>
    </row>
  </sheetData>
  <printOptions/>
  <pageMargins left="0.92" right="0.57" top="0.27" bottom="0.17" header="0.19" footer="0.2"/>
  <pageSetup horizontalDpi="600" verticalDpi="600" orientation="portrait" scale="80" r:id="rId1"/>
  <headerFooter alignWithMargins="0">
    <oddFooter>&amp;CPage 2</oddFooter>
  </headerFooter>
  <rowBreaks count="1" manualBreakCount="1">
    <brk id="72" max="255" man="1"/>
  </rowBreaks>
</worksheet>
</file>

<file path=xl/worksheets/sheet3.xml><?xml version="1.0" encoding="utf-8"?>
<worksheet xmlns="http://schemas.openxmlformats.org/spreadsheetml/2006/main" xmlns:r="http://schemas.openxmlformats.org/officeDocument/2006/relationships">
  <dimension ref="A1:K105"/>
  <sheetViews>
    <sheetView showGridLines="0" workbookViewId="0" topLeftCell="A13">
      <selection activeCell="H27" sqref="H27"/>
    </sheetView>
  </sheetViews>
  <sheetFormatPr defaultColWidth="9.140625" defaultRowHeight="12.75"/>
  <cols>
    <col min="1" max="1" width="11.421875" style="6" customWidth="1"/>
    <col min="2" max="3" width="3.7109375" style="6" customWidth="1"/>
    <col min="4" max="4" width="33.00390625" style="6" customWidth="1"/>
    <col min="5" max="6" width="14.7109375" style="8" customWidth="1"/>
    <col min="7" max="7" width="12.8515625" style="6" customWidth="1"/>
    <col min="8" max="9" width="15.00390625" style="6" customWidth="1"/>
    <col min="10" max="10" width="12.7109375" style="6" customWidth="1"/>
    <col min="11" max="11" width="9.8515625" style="6" bestFit="1" customWidth="1"/>
    <col min="12" max="12" width="9.140625" style="6" customWidth="1"/>
    <col min="13" max="13" width="9.8515625" style="6" bestFit="1" customWidth="1"/>
    <col min="14" max="16384" width="9.140625" style="6" customWidth="1"/>
  </cols>
  <sheetData>
    <row r="1" ht="22.5" customHeight="1">
      <c r="A1" s="1" t="s">
        <v>146</v>
      </c>
    </row>
    <row r="2" spans="1:8" ht="13.5" customHeight="1">
      <c r="A2" s="14" t="s">
        <v>107</v>
      </c>
      <c r="H2" s="108"/>
    </row>
    <row r="3" ht="14.25">
      <c r="A3" s="14" t="s">
        <v>377</v>
      </c>
    </row>
    <row r="4" spans="1:8" ht="14.25">
      <c r="A4" s="14" t="s">
        <v>108</v>
      </c>
      <c r="H4" s="86"/>
    </row>
    <row r="5" ht="12.75">
      <c r="G5" s="144"/>
    </row>
    <row r="6" spans="1:7" ht="12.75">
      <c r="A6" s="13"/>
      <c r="G6" s="4"/>
    </row>
    <row r="7" ht="12.75">
      <c r="H7" s="4"/>
    </row>
    <row r="8" spans="1:9" ht="15">
      <c r="A8" s="15" t="s">
        <v>48</v>
      </c>
      <c r="E8" s="4"/>
      <c r="F8" s="4"/>
      <c r="G8" s="3"/>
      <c r="H8" s="3"/>
      <c r="I8" s="3"/>
    </row>
    <row r="9" spans="5:9" ht="12.75">
      <c r="E9" s="4"/>
      <c r="F9" s="4"/>
      <c r="G9" s="3"/>
      <c r="H9" s="3"/>
      <c r="I9" s="3"/>
    </row>
    <row r="10" spans="5:9" ht="12.75">
      <c r="E10" s="4"/>
      <c r="F10" s="4"/>
      <c r="G10" s="3"/>
      <c r="H10" s="3"/>
      <c r="I10" s="3"/>
    </row>
    <row r="11" spans="5:9" ht="12.75">
      <c r="E11" s="4"/>
      <c r="F11" s="4"/>
      <c r="G11" s="3"/>
      <c r="H11" s="3"/>
      <c r="I11" s="3"/>
    </row>
    <row r="12" spans="5:9" ht="14.25">
      <c r="E12" s="22"/>
      <c r="F12" s="17"/>
      <c r="G12" s="3"/>
      <c r="H12" s="3"/>
      <c r="I12" s="3"/>
    </row>
    <row r="13" spans="5:9" ht="14.25">
      <c r="E13" s="22"/>
      <c r="F13" s="17"/>
      <c r="G13" s="3"/>
      <c r="H13" s="3"/>
      <c r="I13" s="3"/>
    </row>
    <row r="14" spans="5:9" ht="14.25">
      <c r="E14" s="24"/>
      <c r="F14" s="19"/>
      <c r="G14" s="3"/>
      <c r="H14" s="3"/>
      <c r="I14" s="3"/>
    </row>
    <row r="15" spans="5:9" ht="14.25">
      <c r="E15" s="22"/>
      <c r="F15" s="17"/>
      <c r="G15" s="3"/>
      <c r="H15" s="3"/>
      <c r="I15" s="3"/>
    </row>
    <row r="16" spans="5:10" ht="14.25">
      <c r="E16" s="278" t="s">
        <v>27</v>
      </c>
      <c r="F16" s="278"/>
      <c r="G16" s="278"/>
      <c r="H16" s="278"/>
      <c r="I16" s="82" t="s">
        <v>28</v>
      </c>
      <c r="J16" s="82" t="s">
        <v>105</v>
      </c>
    </row>
    <row r="17" spans="5:10" ht="14.25">
      <c r="E17" s="4"/>
      <c r="F17" s="4"/>
      <c r="G17" s="18"/>
      <c r="H17" s="18" t="s">
        <v>29</v>
      </c>
      <c r="I17" s="18"/>
      <c r="J17" s="18"/>
    </row>
    <row r="18" spans="5:10" ht="14.25">
      <c r="E18" s="17" t="s">
        <v>30</v>
      </c>
      <c r="F18" s="17" t="s">
        <v>304</v>
      </c>
      <c r="G18" s="18" t="s">
        <v>313</v>
      </c>
      <c r="H18" s="18" t="s">
        <v>31</v>
      </c>
      <c r="I18" s="78" t="s">
        <v>106</v>
      </c>
      <c r="J18" s="18"/>
    </row>
    <row r="19" spans="5:10" ht="14.25">
      <c r="E19" s="22" t="s">
        <v>32</v>
      </c>
      <c r="F19" s="22" t="s">
        <v>305</v>
      </c>
      <c r="G19" s="224" t="s">
        <v>312</v>
      </c>
      <c r="H19" s="224" t="s">
        <v>33</v>
      </c>
      <c r="I19" s="224" t="s">
        <v>34</v>
      </c>
      <c r="J19" s="18"/>
    </row>
    <row r="20" spans="5:10" ht="14.25">
      <c r="E20" s="17" t="s">
        <v>138</v>
      </c>
      <c r="F20" s="17" t="s">
        <v>138</v>
      </c>
      <c r="G20" s="17" t="s">
        <v>138</v>
      </c>
      <c r="H20" s="17" t="s">
        <v>138</v>
      </c>
      <c r="I20" s="17" t="s">
        <v>138</v>
      </c>
      <c r="J20" s="17" t="s">
        <v>298</v>
      </c>
    </row>
    <row r="21" spans="5:9" ht="12.75">
      <c r="E21" s="10"/>
      <c r="F21" s="10"/>
      <c r="G21" s="11"/>
      <c r="H21" s="11"/>
      <c r="I21" s="11"/>
    </row>
    <row r="22" s="14" customFormat="1" ht="14.25">
      <c r="J22" s="57"/>
    </row>
    <row r="23" spans="1:10" s="14" customFormat="1" ht="14.25">
      <c r="A23" s="14" t="s">
        <v>303</v>
      </c>
      <c r="E23" s="55">
        <v>250702</v>
      </c>
      <c r="F23" s="55">
        <v>-13484</v>
      </c>
      <c r="G23" s="55">
        <v>7519</v>
      </c>
      <c r="H23" s="55">
        <v>-1358</v>
      </c>
      <c r="I23" s="55">
        <v>74618</v>
      </c>
      <c r="J23" s="55">
        <f>SUM(E23:I23)</f>
        <v>317997</v>
      </c>
    </row>
    <row r="24" s="14" customFormat="1" ht="14.25">
      <c r="J24" s="57"/>
    </row>
    <row r="25" spans="1:10" s="14" customFormat="1" ht="14.25">
      <c r="A25" s="16" t="s">
        <v>307</v>
      </c>
      <c r="E25" s="49">
        <v>0</v>
      </c>
      <c r="F25" s="49">
        <f>-17948-F23</f>
        <v>-4464</v>
      </c>
      <c r="G25" s="49">
        <v>0</v>
      </c>
      <c r="H25" s="49">
        <v>0</v>
      </c>
      <c r="I25" s="49">
        <v>0</v>
      </c>
      <c r="J25" s="49">
        <f>SUM(E25:I25)</f>
        <v>-4464</v>
      </c>
    </row>
    <row r="26" s="14" customFormat="1" ht="14.25">
      <c r="J26" s="49"/>
    </row>
    <row r="27" spans="1:10" s="16" customFormat="1" ht="14.25">
      <c r="A27" s="16" t="s">
        <v>26</v>
      </c>
      <c r="E27" s="49">
        <v>0</v>
      </c>
      <c r="F27" s="49">
        <v>0</v>
      </c>
      <c r="G27" s="49">
        <v>0</v>
      </c>
      <c r="H27" s="20">
        <v>5398</v>
      </c>
      <c r="I27" s="49">
        <v>0</v>
      </c>
      <c r="J27" s="49">
        <f>SUM(E27:I27)</f>
        <v>5398</v>
      </c>
    </row>
    <row r="28" spans="1:10" ht="14.25">
      <c r="A28" s="14"/>
      <c r="B28" s="14"/>
      <c r="C28" s="14"/>
      <c r="D28" s="14"/>
      <c r="E28" s="20"/>
      <c r="F28" s="20"/>
      <c r="G28" s="21"/>
      <c r="H28" s="21"/>
      <c r="I28" s="21"/>
      <c r="J28" s="55"/>
    </row>
    <row r="29" spans="1:10" s="16" customFormat="1" ht="14.25">
      <c r="A29" s="16" t="s">
        <v>369</v>
      </c>
      <c r="E29" s="49">
        <v>0</v>
      </c>
      <c r="F29" s="49">
        <v>0</v>
      </c>
      <c r="G29" s="20">
        <v>0</v>
      </c>
      <c r="H29" s="20">
        <v>0</v>
      </c>
      <c r="I29" s="20">
        <v>20527</v>
      </c>
      <c r="J29" s="49">
        <f>SUM(E29:I29)</f>
        <v>20527</v>
      </c>
    </row>
    <row r="30" spans="5:10" s="16" customFormat="1" ht="14.25">
      <c r="E30" s="49"/>
      <c r="F30" s="49"/>
      <c r="G30" s="20"/>
      <c r="H30" s="20"/>
      <c r="I30" s="20"/>
      <c r="J30" s="49"/>
    </row>
    <row r="31" spans="1:10" s="16" customFormat="1" ht="14.25">
      <c r="A31" s="16" t="s">
        <v>330</v>
      </c>
      <c r="E31" s="49">
        <v>0</v>
      </c>
      <c r="F31" s="49">
        <v>0</v>
      </c>
      <c r="G31" s="20">
        <v>0</v>
      </c>
      <c r="H31" s="20">
        <v>0</v>
      </c>
      <c r="I31" s="20">
        <f>-5076</f>
        <v>-5076</v>
      </c>
      <c r="J31" s="49">
        <f>SUM(E31:I31)</f>
        <v>-5076</v>
      </c>
    </row>
    <row r="32" spans="5:10" s="16" customFormat="1" ht="15" thickBot="1">
      <c r="E32" s="84"/>
      <c r="F32" s="84"/>
      <c r="G32" s="84"/>
      <c r="H32" s="84"/>
      <c r="I32" s="84"/>
      <c r="J32" s="51"/>
    </row>
    <row r="33" spans="1:10" s="8" customFormat="1" ht="14.25">
      <c r="A33" s="16"/>
      <c r="B33" s="16"/>
      <c r="C33" s="16"/>
      <c r="D33" s="16"/>
      <c r="E33" s="20"/>
      <c r="F33" s="20"/>
      <c r="G33" s="20"/>
      <c r="H33" s="20"/>
      <c r="I33" s="20"/>
      <c r="J33" s="16"/>
    </row>
    <row r="34" spans="1:11" s="8" customFormat="1" ht="14.25">
      <c r="A34" s="16" t="s">
        <v>364</v>
      </c>
      <c r="B34" s="16"/>
      <c r="C34" s="16"/>
      <c r="D34" s="16"/>
      <c r="E34" s="20">
        <f aca="true" t="shared" si="0" ref="E34:J34">SUM(E22:E33)</f>
        <v>250702</v>
      </c>
      <c r="F34" s="20">
        <f t="shared" si="0"/>
        <v>-17948</v>
      </c>
      <c r="G34" s="20">
        <f t="shared" si="0"/>
        <v>7519</v>
      </c>
      <c r="H34" s="20">
        <f t="shared" si="0"/>
        <v>4040</v>
      </c>
      <c r="I34" s="20">
        <f t="shared" si="0"/>
        <v>90069</v>
      </c>
      <c r="J34" s="20">
        <f t="shared" si="0"/>
        <v>334382</v>
      </c>
      <c r="K34" s="20"/>
    </row>
    <row r="35" spans="1:10" s="8" customFormat="1" ht="15" thickBot="1">
      <c r="A35" s="16"/>
      <c r="B35" s="16"/>
      <c r="C35" s="16"/>
      <c r="D35" s="16"/>
      <c r="E35" s="52"/>
      <c r="F35" s="52"/>
      <c r="G35" s="52"/>
      <c r="H35" s="52"/>
      <c r="I35" s="52"/>
      <c r="J35" s="84"/>
    </row>
    <row r="36" spans="1:10" ht="14.25">
      <c r="A36" s="14"/>
      <c r="B36" s="14"/>
      <c r="C36" s="14"/>
      <c r="D36" s="14"/>
      <c r="E36" s="20"/>
      <c r="F36" s="20"/>
      <c r="G36" s="21"/>
      <c r="H36" s="21"/>
      <c r="I36" s="21"/>
      <c r="J36" s="23"/>
    </row>
    <row r="37" spans="1:10" ht="14.25">
      <c r="A37" s="14"/>
      <c r="B37" s="14"/>
      <c r="C37" s="14"/>
      <c r="D37" s="14"/>
      <c r="E37" s="20"/>
      <c r="F37" s="20"/>
      <c r="G37" s="21"/>
      <c r="H37" s="21"/>
      <c r="I37" s="21"/>
      <c r="J37" s="23"/>
    </row>
    <row r="38" spans="1:10" ht="14.25">
      <c r="A38" s="14"/>
      <c r="B38" s="14"/>
      <c r="C38" s="14"/>
      <c r="D38" s="14"/>
      <c r="E38" s="20"/>
      <c r="F38" s="20"/>
      <c r="G38" s="21"/>
      <c r="H38" s="21"/>
      <c r="I38" s="21"/>
      <c r="J38" s="23"/>
    </row>
    <row r="39" spans="1:10" ht="14.25">
      <c r="A39" s="14"/>
      <c r="B39" s="14"/>
      <c r="C39" s="14"/>
      <c r="D39" s="14"/>
      <c r="E39" s="20"/>
      <c r="F39" s="20"/>
      <c r="G39" s="21"/>
      <c r="H39" s="21"/>
      <c r="I39" s="21"/>
      <c r="J39" s="23"/>
    </row>
    <row r="40" spans="1:10" s="14" customFormat="1" ht="14.25">
      <c r="A40" s="14" t="s">
        <v>294</v>
      </c>
      <c r="E40" s="55">
        <v>250702</v>
      </c>
      <c r="F40" s="20">
        <v>0</v>
      </c>
      <c r="G40" s="55">
        <v>6866</v>
      </c>
      <c r="H40" s="55">
        <v>-2494</v>
      </c>
      <c r="I40" s="55">
        <v>50297</v>
      </c>
      <c r="J40" s="55">
        <f>SUM(E40:I40)</f>
        <v>305371</v>
      </c>
    </row>
    <row r="41" spans="6:10" s="14" customFormat="1" ht="14.25">
      <c r="F41" s="20"/>
      <c r="J41" s="57"/>
    </row>
    <row r="42" spans="1:10" s="16" customFormat="1" ht="14.25">
      <c r="A42" s="16" t="s">
        <v>307</v>
      </c>
      <c r="E42" s="20">
        <v>0</v>
      </c>
      <c r="F42" s="20">
        <v>-9076</v>
      </c>
      <c r="G42" s="20">
        <v>0</v>
      </c>
      <c r="H42" s="20">
        <v>0</v>
      </c>
      <c r="I42" s="20">
        <v>0</v>
      </c>
      <c r="J42" s="49">
        <f>SUM(E42:I42)</f>
        <v>-9076</v>
      </c>
    </row>
    <row r="43" spans="5:10" s="16" customFormat="1" ht="14.25">
      <c r="E43" s="20"/>
      <c r="F43" s="20"/>
      <c r="G43" s="20"/>
      <c r="H43" s="20"/>
      <c r="I43" s="20"/>
      <c r="J43" s="49"/>
    </row>
    <row r="44" spans="1:10" s="16" customFormat="1" ht="14.25">
      <c r="A44" s="16" t="s">
        <v>26</v>
      </c>
      <c r="E44" s="49">
        <v>0</v>
      </c>
      <c r="F44" s="20">
        <v>0</v>
      </c>
      <c r="G44" s="49">
        <v>0</v>
      </c>
      <c r="H44" s="20">
        <v>-1938</v>
      </c>
      <c r="I44" s="49">
        <v>0</v>
      </c>
      <c r="J44" s="49">
        <f>SUM(E44:I44)</f>
        <v>-1938</v>
      </c>
    </row>
    <row r="45" spans="1:10" s="8" customFormat="1" ht="14.25">
      <c r="A45" s="16"/>
      <c r="B45" s="16"/>
      <c r="C45" s="16"/>
      <c r="D45" s="16"/>
      <c r="E45" s="20"/>
      <c r="F45" s="20"/>
      <c r="G45" s="20"/>
      <c r="H45" s="20"/>
      <c r="I45" s="20"/>
      <c r="J45" s="85"/>
    </row>
    <row r="46" spans="1:10" s="8" customFormat="1" ht="14.25" hidden="1">
      <c r="A46" s="16" t="s">
        <v>365</v>
      </c>
      <c r="B46" s="16"/>
      <c r="C46" s="16"/>
      <c r="D46" s="16"/>
      <c r="E46" s="20"/>
      <c r="F46" s="20"/>
      <c r="G46" s="20"/>
      <c r="H46" s="20"/>
      <c r="I46" s="20"/>
      <c r="J46" s="85"/>
    </row>
    <row r="47" spans="1:10" s="8" customFormat="1" ht="14.25" hidden="1">
      <c r="A47" s="16" t="s">
        <v>366</v>
      </c>
      <c r="B47" s="16"/>
      <c r="C47" s="16"/>
      <c r="D47" s="16"/>
      <c r="E47" s="20"/>
      <c r="F47" s="20"/>
      <c r="G47" s="20"/>
      <c r="H47" s="20">
        <v>0</v>
      </c>
      <c r="I47" s="20">
        <v>0</v>
      </c>
      <c r="J47" s="85">
        <f>SUM(E47:I47)</f>
        <v>0</v>
      </c>
    </row>
    <row r="48" spans="1:10" s="8" customFormat="1" ht="14.25" hidden="1">
      <c r="A48" s="16"/>
      <c r="B48" s="16"/>
      <c r="C48" s="16"/>
      <c r="D48" s="16"/>
      <c r="E48" s="20"/>
      <c r="F48" s="20"/>
      <c r="G48" s="20"/>
      <c r="H48" s="20"/>
      <c r="I48" s="20"/>
      <c r="J48" s="85"/>
    </row>
    <row r="49" spans="1:10" s="8" customFormat="1" ht="14.25" hidden="1">
      <c r="A49" s="16" t="s">
        <v>367</v>
      </c>
      <c r="B49" s="16"/>
      <c r="C49" s="16"/>
      <c r="D49" s="16"/>
      <c r="E49" s="20"/>
      <c r="F49" s="20"/>
      <c r="G49" s="20"/>
      <c r="H49" s="20"/>
      <c r="I49" s="20"/>
      <c r="J49" s="85"/>
    </row>
    <row r="50" spans="1:10" s="8" customFormat="1" ht="14.25" hidden="1">
      <c r="A50" s="16" t="s">
        <v>368</v>
      </c>
      <c r="B50" s="16"/>
      <c r="C50" s="16"/>
      <c r="D50" s="16"/>
      <c r="E50" s="20"/>
      <c r="F50" s="20"/>
      <c r="G50" s="20"/>
      <c r="H50" s="20">
        <v>0</v>
      </c>
      <c r="I50" s="20">
        <v>0</v>
      </c>
      <c r="J50" s="85">
        <f>SUM(E50:I50)</f>
        <v>0</v>
      </c>
    </row>
    <row r="51" spans="1:10" s="16" customFormat="1" ht="14.25">
      <c r="A51" s="16" t="s">
        <v>369</v>
      </c>
      <c r="E51" s="20">
        <v>0</v>
      </c>
      <c r="F51" s="20">
        <v>0</v>
      </c>
      <c r="G51" s="20">
        <v>0</v>
      </c>
      <c r="H51" s="20">
        <v>0</v>
      </c>
      <c r="I51" s="20">
        <v>25394</v>
      </c>
      <c r="J51" s="49">
        <f>SUM(E51:I51)</f>
        <v>25394</v>
      </c>
    </row>
    <row r="52" s="16" customFormat="1" ht="14.25">
      <c r="J52" s="49"/>
    </row>
    <row r="53" spans="1:10" s="16" customFormat="1" ht="14.25">
      <c r="A53" s="16" t="s">
        <v>330</v>
      </c>
      <c r="E53" s="50">
        <v>0</v>
      </c>
      <c r="F53" s="50">
        <v>0</v>
      </c>
      <c r="G53" s="50">
        <v>0</v>
      </c>
      <c r="H53" s="50">
        <v>0</v>
      </c>
      <c r="I53" s="49">
        <v>-3761</v>
      </c>
      <c r="J53" s="49">
        <f>SUM(E53:I53)</f>
        <v>-3761</v>
      </c>
    </row>
    <row r="54" spans="5:10" s="16" customFormat="1" ht="15" thickBot="1">
      <c r="E54" s="84"/>
      <c r="F54" s="84"/>
      <c r="G54" s="84"/>
      <c r="H54" s="84"/>
      <c r="I54" s="84"/>
      <c r="J54" s="51"/>
    </row>
    <row r="55" spans="1:10" s="8" customFormat="1" ht="14.25">
      <c r="A55" s="16"/>
      <c r="B55" s="16"/>
      <c r="C55" s="16"/>
      <c r="D55" s="16"/>
      <c r="E55" s="20"/>
      <c r="F55" s="20"/>
      <c r="G55" s="20"/>
      <c r="H55" s="20"/>
      <c r="I55" s="20"/>
      <c r="J55" s="16"/>
    </row>
    <row r="56" spans="1:11" s="8" customFormat="1" ht="14.25">
      <c r="A56" s="16" t="s">
        <v>370</v>
      </c>
      <c r="B56" s="16"/>
      <c r="C56" s="16"/>
      <c r="D56" s="16"/>
      <c r="E56" s="20">
        <f aca="true" t="shared" si="1" ref="E56:J56">SUM(E39:E55)</f>
        <v>250702</v>
      </c>
      <c r="F56" s="20">
        <f t="shared" si="1"/>
        <v>-9076</v>
      </c>
      <c r="G56" s="20">
        <f t="shared" si="1"/>
        <v>6866</v>
      </c>
      <c r="H56" s="20">
        <f t="shared" si="1"/>
        <v>-4432</v>
      </c>
      <c r="I56" s="20">
        <f t="shared" si="1"/>
        <v>71930</v>
      </c>
      <c r="J56" s="20">
        <f t="shared" si="1"/>
        <v>315990</v>
      </c>
      <c r="K56" s="20"/>
    </row>
    <row r="57" spans="1:10" s="8" customFormat="1" ht="15" thickBot="1">
      <c r="A57" s="16"/>
      <c r="B57" s="16"/>
      <c r="C57" s="16"/>
      <c r="D57" s="16"/>
      <c r="E57" s="52"/>
      <c r="F57" s="52"/>
      <c r="G57" s="52"/>
      <c r="H57" s="52"/>
      <c r="I57" s="52"/>
      <c r="J57" s="84"/>
    </row>
    <row r="58" spans="1:10" ht="14.25">
      <c r="A58" s="14"/>
      <c r="B58" s="14"/>
      <c r="C58" s="14"/>
      <c r="D58" s="14"/>
      <c r="E58" s="20"/>
      <c r="F58" s="20"/>
      <c r="G58" s="21"/>
      <c r="H58" s="21"/>
      <c r="I58" s="21"/>
      <c r="J58" s="23"/>
    </row>
    <row r="59" spans="1:10" ht="14.25">
      <c r="A59" s="14"/>
      <c r="B59" s="14"/>
      <c r="C59" s="14"/>
      <c r="D59" s="14"/>
      <c r="E59" s="20"/>
      <c r="F59" s="20"/>
      <c r="G59" s="21"/>
      <c r="H59" s="21"/>
      <c r="I59" s="21"/>
      <c r="J59" s="23"/>
    </row>
    <row r="60" spans="1:10" ht="15">
      <c r="A60" s="15" t="s">
        <v>35</v>
      </c>
      <c r="B60" s="14"/>
      <c r="C60" s="14"/>
      <c r="D60" s="14"/>
      <c r="E60" s="20"/>
      <c r="F60" s="20"/>
      <c r="G60" s="21"/>
      <c r="H60" s="21"/>
      <c r="I60" s="21"/>
      <c r="J60" s="14"/>
    </row>
    <row r="61" spans="1:9" ht="15">
      <c r="A61" s="15" t="s">
        <v>306</v>
      </c>
      <c r="E61" s="10"/>
      <c r="F61" s="10"/>
      <c r="G61" s="11"/>
      <c r="H61" s="11"/>
      <c r="I61" s="11"/>
    </row>
    <row r="62" spans="5:9" ht="12.75">
      <c r="E62" s="10"/>
      <c r="F62" s="10"/>
      <c r="G62" s="11"/>
      <c r="H62" s="11"/>
      <c r="I62" s="11"/>
    </row>
    <row r="63" spans="5:9" ht="12.75">
      <c r="E63" s="10"/>
      <c r="F63" s="10"/>
      <c r="G63" s="10"/>
      <c r="H63" s="10"/>
      <c r="I63" s="11"/>
    </row>
    <row r="64" spans="5:9" ht="12.75">
      <c r="E64" s="41"/>
      <c r="F64" s="41"/>
      <c r="G64" s="40"/>
      <c r="H64" s="40"/>
      <c r="I64" s="40"/>
    </row>
    <row r="65" spans="5:9" ht="12.75">
      <c r="E65" s="41"/>
      <c r="F65" s="41"/>
      <c r="G65" s="40"/>
      <c r="H65" s="40"/>
      <c r="I65" s="40"/>
    </row>
    <row r="66" spans="5:9" ht="12.75">
      <c r="E66" s="41"/>
      <c r="F66" s="41"/>
      <c r="G66" s="40"/>
      <c r="H66" s="40"/>
      <c r="I66" s="40"/>
    </row>
    <row r="67" spans="5:9" ht="12.75">
      <c r="E67" s="41"/>
      <c r="F67" s="41"/>
      <c r="G67" s="40"/>
      <c r="H67" s="40"/>
      <c r="I67" s="40"/>
    </row>
    <row r="68" spans="5:9" ht="12.75">
      <c r="E68" s="41"/>
      <c r="F68" s="41"/>
      <c r="G68" s="40"/>
      <c r="H68" s="40"/>
      <c r="I68" s="40"/>
    </row>
    <row r="69" spans="4:9" ht="12.75">
      <c r="D69" s="8"/>
      <c r="E69" s="41"/>
      <c r="F69" s="41"/>
      <c r="G69" s="39"/>
      <c r="H69" s="39"/>
      <c r="I69" s="40"/>
    </row>
    <row r="70" spans="4:9" ht="12.75">
      <c r="D70" s="8"/>
      <c r="E70" s="41"/>
      <c r="F70" s="41"/>
      <c r="G70" s="39"/>
      <c r="H70" s="39"/>
      <c r="I70" s="40"/>
    </row>
    <row r="71" spans="5:9" ht="12.75">
      <c r="E71" s="43"/>
      <c r="F71" s="43"/>
      <c r="G71" s="54"/>
      <c r="H71" s="54"/>
      <c r="I71" s="37"/>
    </row>
    <row r="72" spans="5:9" ht="12.75">
      <c r="E72" s="43"/>
      <c r="F72" s="43"/>
      <c r="G72" s="45"/>
      <c r="H72" s="45"/>
      <c r="I72" s="45"/>
    </row>
    <row r="73" spans="4:9" ht="12.75">
      <c r="D73" s="8"/>
      <c r="E73" s="46"/>
      <c r="F73" s="46"/>
      <c r="G73" s="46"/>
      <c r="H73" s="46"/>
      <c r="I73" s="46"/>
    </row>
    <row r="74" spans="5:9" ht="12.75">
      <c r="E74" s="41"/>
      <c r="F74" s="41"/>
      <c r="G74" s="42"/>
      <c r="H74" s="42"/>
      <c r="I74" s="42"/>
    </row>
    <row r="75" spans="4:9" ht="12.75">
      <c r="D75" s="8"/>
      <c r="E75" s="41"/>
      <c r="F75" s="41"/>
      <c r="G75" s="42"/>
      <c r="H75" s="42"/>
      <c r="I75" s="42"/>
    </row>
    <row r="76" spans="4:9" ht="12.75">
      <c r="D76" s="8"/>
      <c r="E76" s="43"/>
      <c r="F76" s="43"/>
      <c r="G76" s="43"/>
      <c r="H76" s="43"/>
      <c r="I76" s="43"/>
    </row>
    <row r="77" spans="4:9" ht="12.75">
      <c r="D77" s="8"/>
      <c r="E77" s="41"/>
      <c r="F77" s="41"/>
      <c r="G77" s="42"/>
      <c r="H77" s="42"/>
      <c r="I77" s="42"/>
    </row>
    <row r="78" spans="4:9" ht="12.75">
      <c r="D78" s="8"/>
      <c r="E78" s="41"/>
      <c r="F78" s="41"/>
      <c r="G78" s="42"/>
      <c r="H78" s="42"/>
      <c r="I78" s="42"/>
    </row>
    <row r="79" spans="4:9" ht="12.75">
      <c r="D79" s="8"/>
      <c r="E79" s="41"/>
      <c r="F79" s="41"/>
      <c r="G79" s="42"/>
      <c r="H79" s="42"/>
      <c r="I79" s="42"/>
    </row>
    <row r="80" spans="4:9" ht="12.75">
      <c r="D80" s="8"/>
      <c r="E80" s="41"/>
      <c r="F80" s="41"/>
      <c r="G80" s="42"/>
      <c r="H80" s="42"/>
      <c r="I80" s="42"/>
    </row>
    <row r="81" spans="4:9" ht="12.75">
      <c r="D81" s="8"/>
      <c r="E81" s="41"/>
      <c r="F81" s="41"/>
      <c r="G81" s="42"/>
      <c r="H81" s="42"/>
      <c r="I81" s="42"/>
    </row>
    <row r="82" spans="4:9" ht="12.75">
      <c r="D82" s="8"/>
      <c r="E82" s="41"/>
      <c r="F82" s="41"/>
      <c r="G82" s="42"/>
      <c r="H82" s="42"/>
      <c r="I82" s="42"/>
    </row>
    <row r="83" spans="4:9" ht="12.75">
      <c r="D83" s="8"/>
      <c r="E83" s="41"/>
      <c r="F83" s="41"/>
      <c r="G83" s="42"/>
      <c r="H83" s="42"/>
      <c r="I83" s="42"/>
    </row>
    <row r="84" spans="4:9" ht="12.75">
      <c r="D84" s="8"/>
      <c r="E84" s="41"/>
      <c r="F84" s="41"/>
      <c r="G84" s="42"/>
      <c r="H84" s="42"/>
      <c r="I84" s="42"/>
    </row>
    <row r="85" spans="4:9" ht="12.75">
      <c r="D85" s="8"/>
      <c r="E85" s="43"/>
      <c r="F85" s="43"/>
      <c r="G85" s="45"/>
      <c r="H85" s="45"/>
      <c r="I85" s="45"/>
    </row>
    <row r="86" spans="4:9" ht="12.75">
      <c r="D86" s="8"/>
      <c r="E86" s="43"/>
      <c r="F86" s="43"/>
      <c r="G86" s="45"/>
      <c r="H86" s="45"/>
      <c r="I86" s="45"/>
    </row>
    <row r="87" spans="4:9" ht="12.75">
      <c r="D87" s="8"/>
      <c r="E87" s="43"/>
      <c r="F87" s="43"/>
      <c r="G87" s="45"/>
      <c r="H87" s="45"/>
      <c r="I87" s="45"/>
    </row>
    <row r="88" spans="4:9" ht="12.75">
      <c r="D88" s="8"/>
      <c r="E88" s="43"/>
      <c r="F88" s="43"/>
      <c r="G88" s="45"/>
      <c r="H88" s="45"/>
      <c r="I88" s="45"/>
    </row>
    <row r="89" spans="4:9" ht="12.75">
      <c r="D89" s="8"/>
      <c r="E89" s="43"/>
      <c r="F89" s="43"/>
      <c r="G89" s="45"/>
      <c r="H89" s="45"/>
      <c r="I89" s="45"/>
    </row>
    <row r="90" spans="4:9" ht="12.75">
      <c r="D90" s="8"/>
      <c r="E90" s="43"/>
      <c r="F90" s="43"/>
      <c r="G90" s="45"/>
      <c r="H90" s="45"/>
      <c r="I90" s="45"/>
    </row>
    <row r="91" spans="4:9" ht="12.75">
      <c r="D91" s="8"/>
      <c r="E91" s="43"/>
      <c r="F91" s="43"/>
      <c r="G91" s="45"/>
      <c r="H91" s="45"/>
      <c r="I91" s="45"/>
    </row>
    <row r="92" spans="4:9" ht="12.75">
      <c r="D92" s="8"/>
      <c r="E92" s="41"/>
      <c r="F92" s="41"/>
      <c r="G92" s="42"/>
      <c r="H92" s="42"/>
      <c r="I92" s="42"/>
    </row>
    <row r="93" spans="2:9" ht="12.75">
      <c r="B93" s="56"/>
      <c r="C93" s="42"/>
      <c r="D93" s="41"/>
      <c r="E93" s="41"/>
      <c r="F93" s="41"/>
      <c r="G93" s="42"/>
      <c r="H93" s="42"/>
      <c r="I93" s="42"/>
    </row>
    <row r="94" spans="2:9" ht="12.75">
      <c r="B94" s="42"/>
      <c r="C94" s="42"/>
      <c r="D94" s="41"/>
      <c r="E94" s="41"/>
      <c r="F94" s="41"/>
      <c r="G94" s="42"/>
      <c r="H94" s="42"/>
      <c r="I94" s="42"/>
    </row>
    <row r="95" spans="2:9" ht="12.75">
      <c r="B95" s="42"/>
      <c r="C95" s="42"/>
      <c r="D95" s="42"/>
      <c r="E95" s="12"/>
      <c r="F95" s="12"/>
      <c r="G95" s="42"/>
      <c r="H95" s="42"/>
      <c r="I95" s="42"/>
    </row>
    <row r="96" spans="2:9" ht="12.75">
      <c r="B96" s="42"/>
      <c r="C96" s="42"/>
      <c r="D96" s="42"/>
      <c r="E96" s="12"/>
      <c r="F96" s="12"/>
      <c r="G96" s="42"/>
      <c r="H96" s="42"/>
      <c r="I96" s="42"/>
    </row>
    <row r="97" spans="2:9" ht="12.75">
      <c r="B97" s="42"/>
      <c r="C97" s="42"/>
      <c r="D97" s="42"/>
      <c r="E97" s="12"/>
      <c r="F97" s="12"/>
      <c r="G97" s="42"/>
      <c r="H97" s="42"/>
      <c r="I97" s="42"/>
    </row>
    <row r="98" spans="2:9" ht="12.75">
      <c r="B98" s="42"/>
      <c r="C98" s="42"/>
      <c r="D98" s="42"/>
      <c r="E98" s="12"/>
      <c r="F98" s="12"/>
      <c r="G98" s="42"/>
      <c r="H98" s="42"/>
      <c r="I98" s="42"/>
    </row>
    <row r="99" spans="2:9" ht="12.75">
      <c r="B99" s="42"/>
      <c r="C99" s="42"/>
      <c r="D99" s="42"/>
      <c r="E99" s="12"/>
      <c r="F99" s="12"/>
      <c r="G99" s="42"/>
      <c r="H99" s="42"/>
      <c r="I99" s="42"/>
    </row>
    <row r="100" spans="2:9" ht="12.75">
      <c r="B100" s="42"/>
      <c r="C100" s="42"/>
      <c r="D100" s="42"/>
      <c r="E100" s="41"/>
      <c r="F100" s="41"/>
      <c r="G100" s="42"/>
      <c r="H100" s="42"/>
      <c r="I100" s="42"/>
    </row>
    <row r="101" spans="5:9" ht="12.75">
      <c r="E101" s="41"/>
      <c r="F101" s="41"/>
      <c r="G101" s="42"/>
      <c r="H101" s="42"/>
      <c r="I101" s="42"/>
    </row>
    <row r="102" spans="5:9" ht="12.75">
      <c r="E102" s="41"/>
      <c r="F102" s="41"/>
      <c r="G102" s="42"/>
      <c r="H102" s="42"/>
      <c r="I102" s="42"/>
    </row>
    <row r="103" spans="5:9" ht="12.75">
      <c r="E103" s="41"/>
      <c r="F103" s="41"/>
      <c r="G103" s="42"/>
      <c r="H103" s="42"/>
      <c r="I103" s="42"/>
    </row>
    <row r="104" spans="5:9" ht="12.75">
      <c r="E104" s="41"/>
      <c r="F104" s="41"/>
      <c r="G104" s="42"/>
      <c r="H104" s="42"/>
      <c r="I104" s="42"/>
    </row>
    <row r="105" spans="5:9" ht="12.75">
      <c r="E105" s="41"/>
      <c r="F105" s="41"/>
      <c r="G105" s="42"/>
      <c r="H105" s="42"/>
      <c r="I105" s="42"/>
    </row>
  </sheetData>
  <mergeCells count="1">
    <mergeCell ref="E16:H16"/>
  </mergeCells>
  <printOptions/>
  <pageMargins left="0.57" right="0.24" top="0.57" bottom="0.33" header="0.39" footer="0.33"/>
  <pageSetup horizontalDpi="600" verticalDpi="600" orientation="portrait" scale="70" r:id="rId1"/>
  <headerFooter alignWithMargins="0">
    <oddFooter>&amp;CPage 3</oddFooter>
  </headerFooter>
</worksheet>
</file>

<file path=xl/worksheets/sheet4.xml><?xml version="1.0" encoding="utf-8"?>
<worksheet xmlns="http://schemas.openxmlformats.org/spreadsheetml/2006/main" xmlns:r="http://schemas.openxmlformats.org/officeDocument/2006/relationships">
  <dimension ref="B1:R107"/>
  <sheetViews>
    <sheetView workbookViewId="0" topLeftCell="B22">
      <selection activeCell="J48" sqref="J48"/>
    </sheetView>
  </sheetViews>
  <sheetFormatPr defaultColWidth="9.140625" defaultRowHeight="12.75"/>
  <cols>
    <col min="1" max="1" width="9.28125" style="113" customWidth="1"/>
    <col min="2" max="4" width="3.7109375" style="113" customWidth="1"/>
    <col min="5" max="5" width="34.140625" style="113" customWidth="1"/>
    <col min="6" max="6" width="17.140625" style="113" customWidth="1"/>
    <col min="7" max="8" width="17.421875" style="113" hidden="1" customWidth="1"/>
    <col min="9" max="9" width="15.7109375" style="114" customWidth="1"/>
    <col min="10" max="10" width="5.57421875" style="113" customWidth="1"/>
    <col min="11" max="11" width="15.7109375" style="113" customWidth="1"/>
    <col min="12" max="12" width="3.7109375" style="113" customWidth="1"/>
    <col min="13" max="13" width="7.57421875" style="113" customWidth="1"/>
    <col min="14" max="14" width="34.140625" style="113" customWidth="1"/>
    <col min="15" max="15" width="14.7109375" style="113" hidden="1" customWidth="1"/>
    <col min="16" max="17" width="17.421875" style="113" hidden="1" customWidth="1"/>
    <col min="18" max="18" width="14.7109375" style="116" customWidth="1"/>
    <col min="19" max="16384" width="9.140625" style="113" customWidth="1"/>
  </cols>
  <sheetData>
    <row r="1" spans="2:11" ht="21" customHeight="1">
      <c r="B1" s="109" t="s">
        <v>146</v>
      </c>
      <c r="K1" s="115"/>
    </row>
    <row r="2" spans="2:11" ht="13.5" customHeight="1">
      <c r="B2" s="113" t="s">
        <v>107</v>
      </c>
      <c r="D2" s="110"/>
      <c r="E2" s="110"/>
      <c r="K2" s="115"/>
    </row>
    <row r="3" spans="2:11" ht="14.25">
      <c r="B3" s="113" t="s">
        <v>377</v>
      </c>
      <c r="D3" s="110"/>
      <c r="E3" s="110"/>
      <c r="K3" s="110"/>
    </row>
    <row r="4" spans="2:11" ht="15">
      <c r="B4" s="113" t="s">
        <v>108</v>
      </c>
      <c r="D4" s="110"/>
      <c r="E4" s="110"/>
      <c r="I4" s="148"/>
      <c r="K4" s="110"/>
    </row>
    <row r="5" ht="14.25">
      <c r="K5" s="110"/>
    </row>
    <row r="7" spans="2:18" ht="14.25">
      <c r="B7" s="113" t="s">
        <v>24</v>
      </c>
      <c r="F7" s="117"/>
      <c r="G7" s="117"/>
      <c r="H7" s="117"/>
      <c r="I7" s="118"/>
      <c r="J7" s="117"/>
      <c r="O7" s="117"/>
      <c r="P7" s="117"/>
      <c r="Q7" s="117"/>
      <c r="R7" s="119"/>
    </row>
    <row r="8" spans="6:18" ht="14.25">
      <c r="F8" s="117"/>
      <c r="G8" s="117"/>
      <c r="H8" s="117"/>
      <c r="I8" s="120"/>
      <c r="J8" s="117"/>
      <c r="K8" s="120"/>
      <c r="O8" s="117"/>
      <c r="P8" s="117"/>
      <c r="Q8" s="117"/>
      <c r="R8" s="119"/>
    </row>
    <row r="9" spans="6:18" ht="14.25">
      <c r="F9" s="117"/>
      <c r="G9" s="117"/>
      <c r="H9" s="117"/>
      <c r="I9" s="118" t="s">
        <v>61</v>
      </c>
      <c r="J9" s="117"/>
      <c r="K9" s="118" t="s">
        <v>55</v>
      </c>
      <c r="O9" s="117"/>
      <c r="P9" s="117"/>
      <c r="Q9" s="117"/>
      <c r="R9" s="119"/>
    </row>
    <row r="10" spans="6:18" ht="14.25">
      <c r="F10" s="117"/>
      <c r="G10" s="117"/>
      <c r="H10" s="117"/>
      <c r="I10" s="118" t="s">
        <v>56</v>
      </c>
      <c r="J10" s="117"/>
      <c r="K10" s="118" t="s">
        <v>57</v>
      </c>
      <c r="O10" s="117"/>
      <c r="P10" s="117"/>
      <c r="Q10" s="117"/>
      <c r="R10" s="119"/>
    </row>
    <row r="11" spans="6:18" ht="14.25">
      <c r="F11" s="121"/>
      <c r="G11" s="121"/>
      <c r="H11" s="121"/>
      <c r="I11" s="118" t="s">
        <v>59</v>
      </c>
      <c r="J11" s="118"/>
      <c r="K11" s="118" t="s">
        <v>293</v>
      </c>
      <c r="O11" s="121"/>
      <c r="P11" s="121"/>
      <c r="Q11" s="121"/>
      <c r="R11" s="119"/>
    </row>
    <row r="12" spans="6:18" ht="14.25">
      <c r="F12" s="117"/>
      <c r="G12" s="117"/>
      <c r="H12" s="117"/>
      <c r="I12" s="122" t="s">
        <v>362</v>
      </c>
      <c r="J12" s="117"/>
      <c r="K12" s="122" t="s">
        <v>363</v>
      </c>
      <c r="O12" s="117"/>
      <c r="P12" s="117"/>
      <c r="Q12" s="117"/>
      <c r="R12" s="123"/>
    </row>
    <row r="13" spans="6:18" ht="14.25">
      <c r="F13" s="117"/>
      <c r="G13" s="117"/>
      <c r="H13" s="117"/>
      <c r="I13" s="118" t="s">
        <v>138</v>
      </c>
      <c r="J13" s="117"/>
      <c r="K13" s="118" t="s">
        <v>138</v>
      </c>
      <c r="O13" s="117"/>
      <c r="P13" s="117"/>
      <c r="Q13" s="117"/>
      <c r="R13" s="119"/>
    </row>
    <row r="14" spans="2:17" ht="15">
      <c r="B14" s="113" t="s">
        <v>89</v>
      </c>
      <c r="F14" s="119"/>
      <c r="G14" s="119"/>
      <c r="H14" s="119"/>
      <c r="I14" s="116"/>
      <c r="J14" s="119"/>
      <c r="K14" s="115"/>
      <c r="O14" s="119"/>
      <c r="P14" s="119"/>
      <c r="Q14" s="119"/>
    </row>
    <row r="15" spans="6:17" ht="14.25">
      <c r="F15" s="119"/>
      <c r="G15" s="119"/>
      <c r="H15" s="119"/>
      <c r="I15" s="116"/>
      <c r="J15" s="119"/>
      <c r="O15" s="119"/>
      <c r="P15" s="119"/>
      <c r="Q15" s="119"/>
    </row>
    <row r="16" spans="2:17" ht="14.25">
      <c r="B16" s="113" t="s">
        <v>292</v>
      </c>
      <c r="F16" s="119"/>
      <c r="G16" s="119"/>
      <c r="H16" s="119"/>
      <c r="I16" s="116">
        <v>27834</v>
      </c>
      <c r="J16" s="119"/>
      <c r="K16" s="116">
        <v>28747</v>
      </c>
      <c r="O16" s="119"/>
      <c r="P16" s="119"/>
      <c r="Q16" s="119"/>
    </row>
    <row r="17" spans="2:17" ht="14.25">
      <c r="B17" s="113" t="s">
        <v>49</v>
      </c>
      <c r="F17" s="119"/>
      <c r="G17" s="119"/>
      <c r="H17" s="119"/>
      <c r="I17" s="116"/>
      <c r="J17" s="119"/>
      <c r="K17" s="116"/>
      <c r="O17" s="119"/>
      <c r="P17" s="119"/>
      <c r="Q17" s="119"/>
    </row>
    <row r="18" spans="3:17" ht="14.25">
      <c r="C18" s="113" t="s">
        <v>165</v>
      </c>
      <c r="F18" s="119"/>
      <c r="G18" s="119"/>
      <c r="H18" s="119"/>
      <c r="I18" s="116">
        <v>14899</v>
      </c>
      <c r="J18" s="119"/>
      <c r="K18" s="116">
        <v>-5511</v>
      </c>
      <c r="O18" s="119"/>
      <c r="P18" s="119"/>
      <c r="Q18" s="119"/>
    </row>
    <row r="19" spans="3:17" ht="14.25">
      <c r="C19" s="113" t="s">
        <v>166</v>
      </c>
      <c r="F19" s="119"/>
      <c r="G19" s="119"/>
      <c r="H19" s="119"/>
      <c r="I19" s="124">
        <v>-177</v>
      </c>
      <c r="J19" s="119"/>
      <c r="K19" s="124">
        <v>-270</v>
      </c>
      <c r="O19" s="119"/>
      <c r="P19" s="119"/>
      <c r="Q19" s="119"/>
    </row>
    <row r="20" spans="3:17" ht="14.25" hidden="1">
      <c r="C20" s="113" t="s">
        <v>63</v>
      </c>
      <c r="F20" s="119"/>
      <c r="G20" s="119"/>
      <c r="H20" s="119"/>
      <c r="I20" s="124" t="e">
        <f>+#REF!</f>
        <v>#REF!</v>
      </c>
      <c r="J20" s="119"/>
      <c r="K20" s="124">
        <v>0</v>
      </c>
      <c r="O20" s="119"/>
      <c r="P20" s="119"/>
      <c r="Q20" s="119"/>
    </row>
    <row r="21" spans="2:17" ht="14.25">
      <c r="B21" s="113" t="s">
        <v>167</v>
      </c>
      <c r="F21" s="119"/>
      <c r="G21" s="119"/>
      <c r="H21" s="119"/>
      <c r="I21" s="116">
        <f>SUM(I16:I19)</f>
        <v>42556</v>
      </c>
      <c r="J21" s="119"/>
      <c r="K21" s="116">
        <v>22966</v>
      </c>
      <c r="O21" s="119"/>
      <c r="P21" s="119"/>
      <c r="Q21" s="119"/>
    </row>
    <row r="22" spans="6:17" ht="14.25">
      <c r="F22" s="119"/>
      <c r="G22" s="119"/>
      <c r="H22" s="119"/>
      <c r="I22" s="116"/>
      <c r="J22" s="119"/>
      <c r="K22" s="116"/>
      <c r="O22" s="119"/>
      <c r="P22" s="119"/>
      <c r="Q22" s="119"/>
    </row>
    <row r="23" spans="2:17" ht="14.25">
      <c r="B23" s="113" t="s">
        <v>181</v>
      </c>
      <c r="F23" s="119"/>
      <c r="G23" s="119"/>
      <c r="H23" s="119"/>
      <c r="I23" s="116"/>
      <c r="J23" s="119"/>
      <c r="K23" s="116"/>
      <c r="O23" s="119"/>
      <c r="P23" s="119"/>
      <c r="Q23" s="119"/>
    </row>
    <row r="24" spans="3:17" ht="14.25">
      <c r="C24" s="113" t="s">
        <v>182</v>
      </c>
      <c r="F24" s="119"/>
      <c r="G24" s="119"/>
      <c r="H24" s="119"/>
      <c r="I24" s="116">
        <f>SUM('[5]CFlows2008-old'!H48:H50)</f>
        <v>-12228</v>
      </c>
      <c r="J24" s="119"/>
      <c r="K24" s="116">
        <v>-20371</v>
      </c>
      <c r="O24" s="119"/>
      <c r="P24" s="119"/>
      <c r="Q24" s="119"/>
    </row>
    <row r="25" spans="3:17" ht="14.25">
      <c r="C25" s="113" t="s">
        <v>183</v>
      </c>
      <c r="F25" s="119"/>
      <c r="G25" s="119"/>
      <c r="H25" s="119"/>
      <c r="I25" s="124">
        <f>'[5]CFlows2008-old'!H51</f>
        <v>-4382</v>
      </c>
      <c r="J25" s="119"/>
      <c r="K25" s="124">
        <v>11079</v>
      </c>
      <c r="O25" s="119"/>
      <c r="P25" s="119"/>
      <c r="Q25" s="119"/>
    </row>
    <row r="26" spans="2:17" ht="14.25">
      <c r="B26" s="113" t="s">
        <v>175</v>
      </c>
      <c r="F26" s="119"/>
      <c r="G26" s="119"/>
      <c r="H26" s="119"/>
      <c r="I26" s="116">
        <f>SUM(I21:I25)</f>
        <v>25946</v>
      </c>
      <c r="J26" s="119"/>
      <c r="K26" s="116">
        <v>13674</v>
      </c>
      <c r="O26" s="119"/>
      <c r="P26" s="119"/>
      <c r="Q26" s="119"/>
    </row>
    <row r="27" spans="6:17" ht="14.25">
      <c r="F27" s="119"/>
      <c r="G27" s="119"/>
      <c r="H27" s="119"/>
      <c r="I27" s="116"/>
      <c r="J27" s="119"/>
      <c r="K27" s="116"/>
      <c r="O27" s="119"/>
      <c r="P27" s="119"/>
      <c r="Q27" s="119"/>
    </row>
    <row r="28" spans="3:17" ht="14.25">
      <c r="C28" s="113" t="s">
        <v>90</v>
      </c>
      <c r="F28" s="119"/>
      <c r="G28" s="119"/>
      <c r="H28" s="119"/>
      <c r="I28" s="116">
        <v>-1594</v>
      </c>
      <c r="J28" s="119"/>
      <c r="K28" s="116">
        <v>-1205</v>
      </c>
      <c r="O28" s="119"/>
      <c r="P28" s="119"/>
      <c r="Q28" s="119"/>
    </row>
    <row r="29" spans="3:17" ht="14.25">
      <c r="C29" s="113" t="s">
        <v>91</v>
      </c>
      <c r="F29" s="119"/>
      <c r="G29" s="119"/>
      <c r="H29" s="119"/>
      <c r="I29" s="116">
        <v>-3226</v>
      </c>
      <c r="J29" s="119"/>
      <c r="K29" s="114">
        <v>-398</v>
      </c>
      <c r="O29" s="119"/>
      <c r="P29" s="119"/>
      <c r="Q29" s="119"/>
    </row>
    <row r="30" spans="3:17" ht="14.25">
      <c r="C30" s="113" t="s">
        <v>168</v>
      </c>
      <c r="F30" s="119"/>
      <c r="G30" s="119"/>
      <c r="H30" s="119"/>
      <c r="I30" s="124">
        <v>323</v>
      </c>
      <c r="J30" s="119"/>
      <c r="K30" s="124">
        <v>345</v>
      </c>
      <c r="O30" s="119"/>
      <c r="P30" s="119"/>
      <c r="Q30" s="119"/>
    </row>
    <row r="31" spans="2:17" ht="14.25">
      <c r="B31" s="113" t="s">
        <v>169</v>
      </c>
      <c r="F31" s="119"/>
      <c r="G31" s="119"/>
      <c r="H31" s="119"/>
      <c r="I31" s="125">
        <f>SUM(I26:I30)</f>
        <v>21449</v>
      </c>
      <c r="J31" s="119"/>
      <c r="K31" s="125">
        <v>12416</v>
      </c>
      <c r="O31" s="119"/>
      <c r="P31" s="119"/>
      <c r="Q31" s="119"/>
    </row>
    <row r="32" spans="6:17" ht="14.25">
      <c r="F32" s="119"/>
      <c r="G32" s="119"/>
      <c r="H32" s="119"/>
      <c r="I32" s="116"/>
      <c r="J32" s="119"/>
      <c r="K32" s="116"/>
      <c r="O32" s="119"/>
      <c r="P32" s="119"/>
      <c r="Q32" s="119"/>
    </row>
    <row r="33" spans="2:17" ht="14.25">
      <c r="B33" s="113" t="s">
        <v>92</v>
      </c>
      <c r="F33" s="119"/>
      <c r="G33" s="119"/>
      <c r="H33" s="119"/>
      <c r="I33" s="116"/>
      <c r="J33" s="119"/>
      <c r="K33" s="116"/>
      <c r="O33" s="119"/>
      <c r="P33" s="119"/>
      <c r="Q33" s="119"/>
    </row>
    <row r="34" spans="3:17" ht="14.25">
      <c r="C34" s="113" t="s">
        <v>38</v>
      </c>
      <c r="F34" s="119"/>
      <c r="G34" s="119"/>
      <c r="H34" s="119"/>
      <c r="I34" s="116">
        <v>6598</v>
      </c>
      <c r="J34" s="119"/>
      <c r="K34" s="116">
        <v>7225</v>
      </c>
      <c r="O34" s="119"/>
      <c r="P34" s="119"/>
      <c r="Q34" s="119"/>
    </row>
    <row r="35" spans="3:17" ht="14.25">
      <c r="C35" s="16" t="s">
        <v>148</v>
      </c>
      <c r="F35" s="119"/>
      <c r="G35" s="119"/>
      <c r="H35" s="119"/>
      <c r="I35" s="124">
        <v>-3366</v>
      </c>
      <c r="J35" s="119"/>
      <c r="K35" s="124">
        <v>-4884</v>
      </c>
      <c r="O35" s="119"/>
      <c r="P35" s="119"/>
      <c r="Q35" s="119"/>
    </row>
    <row r="36" spans="2:18" ht="14.25">
      <c r="B36" s="113" t="s">
        <v>170</v>
      </c>
      <c r="F36" s="119"/>
      <c r="G36" s="119"/>
      <c r="H36" s="119"/>
      <c r="I36" s="125">
        <f>SUM(I34:I35)</f>
        <v>3232</v>
      </c>
      <c r="J36" s="119"/>
      <c r="K36" s="125">
        <v>2341</v>
      </c>
      <c r="O36" s="119"/>
      <c r="P36" s="119"/>
      <c r="Q36" s="119"/>
      <c r="R36" s="119"/>
    </row>
    <row r="37" spans="6:18" s="126" customFormat="1" ht="14.25">
      <c r="F37" s="119"/>
      <c r="G37" s="119"/>
      <c r="H37" s="119"/>
      <c r="I37" s="119"/>
      <c r="J37" s="119"/>
      <c r="K37" s="119"/>
      <c r="O37" s="119"/>
      <c r="P37" s="119"/>
      <c r="Q37" s="119"/>
      <c r="R37" s="116"/>
    </row>
    <row r="38" spans="2:18" s="126" customFormat="1" ht="14.25">
      <c r="B38" s="126" t="s">
        <v>93</v>
      </c>
      <c r="F38" s="119"/>
      <c r="G38" s="119"/>
      <c r="H38" s="119"/>
      <c r="I38" s="116"/>
      <c r="J38" s="119"/>
      <c r="K38" s="116"/>
      <c r="O38" s="119"/>
      <c r="P38" s="119"/>
      <c r="Q38" s="119"/>
      <c r="R38" s="116"/>
    </row>
    <row r="39" spans="3:18" s="126" customFormat="1" ht="14.25">
      <c r="C39" s="126" t="s">
        <v>37</v>
      </c>
      <c r="F39" s="119"/>
      <c r="G39" s="119"/>
      <c r="H39" s="119"/>
      <c r="I39" s="116">
        <v>-7425</v>
      </c>
      <c r="J39" s="119"/>
      <c r="K39" s="116">
        <v>-3761</v>
      </c>
      <c r="O39" s="119"/>
      <c r="P39" s="119"/>
      <c r="Q39" s="119"/>
      <c r="R39" s="116"/>
    </row>
    <row r="40" spans="3:18" s="126" customFormat="1" ht="14.25">
      <c r="C40" s="126" t="s">
        <v>36</v>
      </c>
      <c r="F40" s="119"/>
      <c r="G40" s="119"/>
      <c r="H40" s="119"/>
      <c r="I40" s="116">
        <v>11093</v>
      </c>
      <c r="J40" s="119"/>
      <c r="K40" s="116">
        <v>-153</v>
      </c>
      <c r="O40" s="119"/>
      <c r="P40" s="119"/>
      <c r="Q40" s="119"/>
      <c r="R40" s="116"/>
    </row>
    <row r="41" spans="3:18" s="126" customFormat="1" ht="14.25">
      <c r="C41" s="126" t="s">
        <v>307</v>
      </c>
      <c r="F41" s="119"/>
      <c r="G41" s="119"/>
      <c r="H41" s="119"/>
      <c r="I41" s="116">
        <v>-4464</v>
      </c>
      <c r="J41" s="119"/>
      <c r="K41" s="116">
        <v>-9076</v>
      </c>
      <c r="R41" s="116"/>
    </row>
    <row r="42" spans="2:17" ht="14.25">
      <c r="B42" s="113" t="s">
        <v>171</v>
      </c>
      <c r="F42" s="119"/>
      <c r="G42" s="119"/>
      <c r="H42" s="119"/>
      <c r="I42" s="125">
        <f>+I41+I39+I40</f>
        <v>-796</v>
      </c>
      <c r="J42" s="119"/>
      <c r="K42" s="125">
        <v>-12990</v>
      </c>
      <c r="O42" s="119"/>
      <c r="P42" s="119"/>
      <c r="Q42" s="119"/>
    </row>
    <row r="43" spans="6:17" ht="14.25">
      <c r="F43" s="119"/>
      <c r="G43" s="119"/>
      <c r="H43" s="119"/>
      <c r="I43" s="116"/>
      <c r="J43" s="119"/>
      <c r="K43" s="116"/>
      <c r="O43" s="119"/>
      <c r="P43" s="119"/>
      <c r="Q43" s="119"/>
    </row>
    <row r="44" spans="2:17" ht="14.25">
      <c r="B44" s="113" t="s">
        <v>272</v>
      </c>
      <c r="F44" s="119"/>
      <c r="G44" s="119"/>
      <c r="H44" s="119"/>
      <c r="I44" s="116">
        <v>-567</v>
      </c>
      <c r="J44" s="119"/>
      <c r="K44" s="116">
        <v>-322</v>
      </c>
      <c r="O44" s="119"/>
      <c r="P44" s="119"/>
      <c r="Q44" s="119"/>
    </row>
    <row r="45" spans="6:17" ht="14.25">
      <c r="F45" s="119"/>
      <c r="G45" s="119"/>
      <c r="H45" s="119"/>
      <c r="I45" s="116"/>
      <c r="J45" s="119"/>
      <c r="K45" s="116"/>
      <c r="O45" s="119"/>
      <c r="P45" s="119"/>
      <c r="Q45" s="119"/>
    </row>
    <row r="46" spans="2:17" ht="14.25">
      <c r="B46" s="113" t="s">
        <v>172</v>
      </c>
      <c r="F46" s="119"/>
      <c r="G46" s="119"/>
      <c r="H46" s="119"/>
      <c r="I46" s="116">
        <f>+I31+I36+I42+I44</f>
        <v>23318</v>
      </c>
      <c r="J46" s="119"/>
      <c r="K46" s="116">
        <v>1445</v>
      </c>
      <c r="O46" s="119"/>
      <c r="P46" s="119"/>
      <c r="Q46" s="119"/>
    </row>
    <row r="47" spans="6:17" ht="14.25">
      <c r="F47" s="119"/>
      <c r="G47" s="119"/>
      <c r="H47" s="119"/>
      <c r="I47" s="116"/>
      <c r="J47" s="119"/>
      <c r="K47" s="116"/>
      <c r="O47" s="119"/>
      <c r="P47" s="119"/>
      <c r="Q47" s="119"/>
    </row>
    <row r="48" spans="2:17" ht="14.25">
      <c r="B48" s="113" t="s">
        <v>295</v>
      </c>
      <c r="F48" s="119"/>
      <c r="G48" s="119"/>
      <c r="H48" s="119"/>
      <c r="I48" s="116">
        <v>45798</v>
      </c>
      <c r="J48" s="119"/>
      <c r="K48" s="116">
        <v>49968</v>
      </c>
      <c r="O48" s="119"/>
      <c r="P48" s="119"/>
      <c r="Q48" s="119"/>
    </row>
    <row r="49" spans="6:17" ht="14.25">
      <c r="F49" s="119"/>
      <c r="G49" s="119"/>
      <c r="H49" s="119"/>
      <c r="I49" s="116"/>
      <c r="J49" s="119"/>
      <c r="K49" s="116"/>
      <c r="O49" s="119"/>
      <c r="P49" s="119"/>
      <c r="Q49" s="119"/>
    </row>
    <row r="50" spans="2:17" ht="15" thickBot="1">
      <c r="B50" s="113" t="s">
        <v>296</v>
      </c>
      <c r="F50" s="119"/>
      <c r="G50" s="119"/>
      <c r="H50" s="119"/>
      <c r="I50" s="127">
        <f>SUM(I46:I49)</f>
        <v>69116</v>
      </c>
      <c r="J50" s="119"/>
      <c r="K50" s="127">
        <v>51413</v>
      </c>
      <c r="L50" s="128"/>
      <c r="O50" s="119"/>
      <c r="P50" s="119"/>
      <c r="Q50" s="119"/>
    </row>
    <row r="51" spans="6:17" ht="15" thickTop="1">
      <c r="F51" s="119"/>
      <c r="G51" s="119"/>
      <c r="H51" s="119"/>
      <c r="I51" s="116"/>
      <c r="J51" s="119"/>
      <c r="K51" s="126"/>
      <c r="O51" s="119"/>
      <c r="P51" s="119"/>
      <c r="Q51" s="119"/>
    </row>
    <row r="52" spans="6:18" ht="15">
      <c r="F52" s="129"/>
      <c r="G52" s="129"/>
      <c r="H52" s="129"/>
      <c r="I52" s="130"/>
      <c r="J52" s="129"/>
      <c r="O52" s="129"/>
      <c r="P52" s="129"/>
      <c r="Q52" s="129"/>
      <c r="R52" s="119"/>
    </row>
    <row r="53" spans="6:18" ht="14.25">
      <c r="F53" s="131"/>
      <c r="G53" s="131"/>
      <c r="H53" s="131"/>
      <c r="I53" s="119"/>
      <c r="J53" s="131"/>
      <c r="O53" s="131"/>
      <c r="P53" s="131"/>
      <c r="Q53" s="131"/>
      <c r="R53" s="119"/>
    </row>
    <row r="54" spans="6:18" ht="14.25">
      <c r="F54" s="129"/>
      <c r="G54" s="129"/>
      <c r="H54" s="129"/>
      <c r="I54" s="119"/>
      <c r="J54" s="129"/>
      <c r="O54" s="129"/>
      <c r="P54" s="129"/>
      <c r="Q54" s="129"/>
      <c r="R54" s="119"/>
    </row>
    <row r="55" spans="6:17" ht="14.25">
      <c r="F55" s="126"/>
      <c r="G55" s="126"/>
      <c r="H55" s="126"/>
      <c r="I55" s="132"/>
      <c r="J55" s="126"/>
      <c r="O55" s="126"/>
      <c r="P55" s="126"/>
      <c r="Q55" s="126"/>
    </row>
    <row r="56" spans="2:17" ht="15">
      <c r="B56" s="115" t="s">
        <v>173</v>
      </c>
      <c r="F56" s="126"/>
      <c r="G56" s="126"/>
      <c r="H56" s="126"/>
      <c r="I56" s="116"/>
      <c r="J56" s="126"/>
      <c r="K56" s="115"/>
      <c r="O56" s="126"/>
      <c r="P56" s="126"/>
      <c r="Q56" s="126"/>
    </row>
    <row r="57" spans="2:17" ht="15">
      <c r="B57" s="115" t="s">
        <v>324</v>
      </c>
      <c r="F57" s="119"/>
      <c r="G57" s="119"/>
      <c r="H57" s="119"/>
      <c r="I57" s="116"/>
      <c r="J57" s="119"/>
      <c r="K57" s="115"/>
      <c r="O57" s="119"/>
      <c r="P57" s="119"/>
      <c r="Q57" s="119"/>
    </row>
    <row r="58" spans="6:17" ht="14.25">
      <c r="F58" s="119"/>
      <c r="G58" s="119"/>
      <c r="H58" s="119"/>
      <c r="I58" s="116"/>
      <c r="J58" s="119"/>
      <c r="O58" s="119"/>
      <c r="P58" s="119"/>
      <c r="Q58" s="119"/>
    </row>
    <row r="59" spans="6:17" ht="14.25">
      <c r="F59" s="119"/>
      <c r="G59" s="119"/>
      <c r="H59" s="119"/>
      <c r="I59" s="116"/>
      <c r="J59" s="119"/>
      <c r="O59" s="119"/>
      <c r="P59" s="119"/>
      <c r="Q59" s="119"/>
    </row>
    <row r="60" spans="6:17" ht="14.25">
      <c r="F60" s="119"/>
      <c r="G60" s="119"/>
      <c r="H60" s="119"/>
      <c r="I60" s="116"/>
      <c r="J60" s="119"/>
      <c r="O60" s="119"/>
      <c r="P60" s="119"/>
      <c r="Q60" s="119"/>
    </row>
    <row r="61" spans="6:17" ht="14.25">
      <c r="F61" s="119"/>
      <c r="G61" s="119"/>
      <c r="H61" s="119"/>
      <c r="I61" s="116"/>
      <c r="J61" s="119"/>
      <c r="O61" s="119"/>
      <c r="P61" s="119"/>
      <c r="Q61" s="119"/>
    </row>
    <row r="62" spans="6:17" ht="14.25">
      <c r="F62" s="119"/>
      <c r="G62" s="119"/>
      <c r="H62" s="119"/>
      <c r="I62" s="116"/>
      <c r="J62" s="119"/>
      <c r="O62" s="126"/>
      <c r="P62" s="129"/>
      <c r="Q62" s="129"/>
    </row>
    <row r="63" spans="6:17" ht="14.25">
      <c r="F63" s="119"/>
      <c r="G63" s="119"/>
      <c r="H63" s="119"/>
      <c r="I63" s="116"/>
      <c r="J63" s="119"/>
      <c r="O63" s="126"/>
      <c r="P63" s="129"/>
      <c r="Q63" s="129"/>
    </row>
    <row r="64" spans="6:17" ht="14.25">
      <c r="F64" s="119"/>
      <c r="G64" s="119"/>
      <c r="H64" s="119"/>
      <c r="I64" s="116"/>
      <c r="J64" s="119"/>
      <c r="O64" s="126"/>
      <c r="P64" s="129"/>
      <c r="Q64" s="129"/>
    </row>
    <row r="65" spans="6:17" ht="14.25">
      <c r="F65" s="119"/>
      <c r="G65" s="119"/>
      <c r="H65" s="119"/>
      <c r="I65" s="116"/>
      <c r="J65" s="119"/>
      <c r="O65" s="126"/>
      <c r="P65" s="129"/>
      <c r="Q65" s="129"/>
    </row>
    <row r="66" spans="6:17" ht="14.25">
      <c r="F66" s="126"/>
      <c r="G66" s="129"/>
      <c r="H66" s="129"/>
      <c r="I66" s="116"/>
      <c r="J66" s="129"/>
      <c r="O66" s="126"/>
      <c r="P66" s="129"/>
      <c r="Q66" s="129"/>
    </row>
    <row r="67" spans="6:17" ht="14.25">
      <c r="F67" s="126"/>
      <c r="G67" s="129"/>
      <c r="H67" s="129"/>
      <c r="I67" s="116"/>
      <c r="J67" s="129"/>
      <c r="O67" s="126"/>
      <c r="P67" s="129"/>
      <c r="Q67" s="129"/>
    </row>
    <row r="68" spans="6:17" ht="14.25">
      <c r="F68" s="126"/>
      <c r="G68" s="129"/>
      <c r="H68" s="129"/>
      <c r="I68" s="116"/>
      <c r="J68" s="129"/>
      <c r="O68" s="126"/>
      <c r="P68" s="129"/>
      <c r="Q68" s="129"/>
    </row>
    <row r="69" spans="6:17" ht="14.25">
      <c r="F69" s="126"/>
      <c r="G69" s="129"/>
      <c r="H69" s="129"/>
      <c r="I69" s="116"/>
      <c r="J69" s="129"/>
      <c r="O69" s="133"/>
      <c r="P69" s="134"/>
      <c r="Q69" s="134"/>
    </row>
    <row r="70" spans="6:17" ht="14.25">
      <c r="F70" s="126"/>
      <c r="G70" s="129"/>
      <c r="H70" s="129"/>
      <c r="I70" s="116"/>
      <c r="J70" s="129"/>
      <c r="O70" s="133"/>
      <c r="P70" s="134"/>
      <c r="Q70" s="134"/>
    </row>
    <row r="71" spans="6:18" ht="14.25">
      <c r="F71" s="126"/>
      <c r="G71" s="129"/>
      <c r="H71" s="129"/>
      <c r="I71" s="116"/>
      <c r="J71" s="129"/>
      <c r="O71" s="135"/>
      <c r="P71" s="135"/>
      <c r="Q71" s="135"/>
      <c r="R71" s="136"/>
    </row>
    <row r="72" spans="6:17" ht="14.25">
      <c r="F72" s="126"/>
      <c r="G72" s="129"/>
      <c r="H72" s="129"/>
      <c r="I72" s="116"/>
      <c r="J72" s="129"/>
      <c r="O72" s="126"/>
      <c r="P72" s="126"/>
      <c r="Q72" s="126"/>
    </row>
    <row r="73" spans="6:17" ht="14.25">
      <c r="F73" s="133"/>
      <c r="G73" s="134"/>
      <c r="H73" s="134"/>
      <c r="I73" s="116"/>
      <c r="J73" s="137"/>
      <c r="O73" s="126"/>
      <c r="P73" s="126"/>
      <c r="Q73" s="126"/>
    </row>
    <row r="74" spans="6:17" ht="14.25">
      <c r="F74" s="133"/>
      <c r="G74" s="134"/>
      <c r="H74" s="134"/>
      <c r="I74" s="116"/>
      <c r="J74" s="134"/>
      <c r="O74" s="133"/>
      <c r="P74" s="133"/>
      <c r="Q74" s="133"/>
    </row>
    <row r="75" spans="6:17" ht="14.25">
      <c r="F75" s="135"/>
      <c r="G75" s="135"/>
      <c r="H75" s="135"/>
      <c r="I75" s="136"/>
      <c r="J75" s="135"/>
      <c r="O75" s="126"/>
      <c r="P75" s="126"/>
      <c r="Q75" s="126"/>
    </row>
    <row r="76" spans="6:17" ht="14.25">
      <c r="F76" s="126"/>
      <c r="G76" s="126"/>
      <c r="H76" s="126"/>
      <c r="I76" s="116"/>
      <c r="J76" s="126"/>
      <c r="O76" s="126"/>
      <c r="P76" s="126"/>
      <c r="Q76" s="126"/>
    </row>
    <row r="77" spans="6:17" ht="14.25">
      <c r="F77" s="126"/>
      <c r="G77" s="126"/>
      <c r="H77" s="126"/>
      <c r="I77" s="116"/>
      <c r="J77" s="126"/>
      <c r="O77" s="126"/>
      <c r="P77" s="126"/>
      <c r="Q77" s="126"/>
    </row>
    <row r="78" spans="6:17" ht="14.25">
      <c r="F78" s="133"/>
      <c r="G78" s="133"/>
      <c r="H78" s="133"/>
      <c r="I78" s="116"/>
      <c r="J78" s="133"/>
      <c r="O78" s="126"/>
      <c r="P78" s="126"/>
      <c r="Q78" s="126"/>
    </row>
    <row r="79" spans="6:17" ht="14.25">
      <c r="F79" s="126"/>
      <c r="G79" s="126"/>
      <c r="H79" s="126"/>
      <c r="I79" s="116"/>
      <c r="J79" s="126"/>
      <c r="O79" s="126"/>
      <c r="P79" s="126"/>
      <c r="Q79" s="126"/>
    </row>
    <row r="80" spans="6:17" ht="14.25">
      <c r="F80" s="126"/>
      <c r="G80" s="126"/>
      <c r="H80" s="126"/>
      <c r="I80" s="116"/>
      <c r="J80" s="126"/>
      <c r="O80" s="126"/>
      <c r="P80" s="126"/>
      <c r="Q80" s="126"/>
    </row>
    <row r="81" spans="6:17" ht="14.25">
      <c r="F81" s="126"/>
      <c r="G81" s="126"/>
      <c r="H81" s="126"/>
      <c r="I81" s="116"/>
      <c r="J81" s="126"/>
      <c r="O81" s="126"/>
      <c r="P81" s="126"/>
      <c r="Q81" s="126"/>
    </row>
    <row r="82" spans="6:17" ht="14.25">
      <c r="F82" s="126"/>
      <c r="G82" s="126"/>
      <c r="H82" s="126"/>
      <c r="I82" s="116"/>
      <c r="J82" s="126"/>
      <c r="O82" s="126"/>
      <c r="P82" s="126"/>
      <c r="Q82" s="126"/>
    </row>
    <row r="83" spans="6:17" ht="14.25">
      <c r="F83" s="126"/>
      <c r="G83" s="126"/>
      <c r="H83" s="126"/>
      <c r="I83" s="116"/>
      <c r="J83" s="126"/>
      <c r="O83" s="133"/>
      <c r="P83" s="134"/>
      <c r="Q83" s="134"/>
    </row>
    <row r="84" spans="6:17" ht="14.25">
      <c r="F84" s="126"/>
      <c r="G84" s="126"/>
      <c r="H84" s="126"/>
      <c r="I84" s="116"/>
      <c r="J84" s="126"/>
      <c r="O84" s="133"/>
      <c r="P84" s="134"/>
      <c r="Q84" s="134"/>
    </row>
    <row r="85" spans="6:17" ht="14.25">
      <c r="F85" s="126"/>
      <c r="G85" s="126"/>
      <c r="H85" s="126"/>
      <c r="I85" s="116"/>
      <c r="J85" s="126"/>
      <c r="O85" s="133"/>
      <c r="P85" s="134"/>
      <c r="Q85" s="134"/>
    </row>
    <row r="86" spans="6:17" ht="14.25">
      <c r="F86" s="126"/>
      <c r="G86" s="126"/>
      <c r="H86" s="126"/>
      <c r="I86" s="116"/>
      <c r="J86" s="126"/>
      <c r="O86" s="133"/>
      <c r="P86" s="134"/>
      <c r="Q86" s="134"/>
    </row>
    <row r="87" spans="6:17" ht="14.25">
      <c r="F87" s="133"/>
      <c r="G87" s="134"/>
      <c r="H87" s="134"/>
      <c r="I87" s="116"/>
      <c r="J87" s="134"/>
      <c r="O87" s="133"/>
      <c r="P87" s="134"/>
      <c r="Q87" s="134"/>
    </row>
    <row r="88" spans="6:17" ht="14.25">
      <c r="F88" s="133"/>
      <c r="G88" s="134"/>
      <c r="H88" s="134"/>
      <c r="I88" s="116"/>
      <c r="J88" s="134"/>
      <c r="O88" s="133"/>
      <c r="P88" s="134"/>
      <c r="Q88" s="134"/>
    </row>
    <row r="89" spans="6:17" ht="14.25">
      <c r="F89" s="133"/>
      <c r="G89" s="134"/>
      <c r="H89" s="134"/>
      <c r="I89" s="116"/>
      <c r="J89" s="134"/>
      <c r="O89" s="133"/>
      <c r="P89" s="134"/>
      <c r="Q89" s="134"/>
    </row>
    <row r="90" spans="6:17" ht="14.25">
      <c r="F90" s="133"/>
      <c r="G90" s="134"/>
      <c r="H90" s="134"/>
      <c r="I90" s="116"/>
      <c r="J90" s="134"/>
      <c r="O90" s="126"/>
      <c r="P90" s="126"/>
      <c r="Q90" s="126"/>
    </row>
    <row r="91" spans="6:17" ht="14.25">
      <c r="F91" s="133"/>
      <c r="G91" s="134"/>
      <c r="H91" s="134"/>
      <c r="I91" s="116"/>
      <c r="J91" s="134"/>
      <c r="L91" s="138"/>
      <c r="M91" s="126"/>
      <c r="N91" s="126"/>
      <c r="O91" s="126"/>
      <c r="P91" s="126"/>
      <c r="Q91" s="126"/>
    </row>
    <row r="92" spans="6:17" ht="14.25">
      <c r="F92" s="133"/>
      <c r="G92" s="134"/>
      <c r="H92" s="134"/>
      <c r="I92" s="116"/>
      <c r="J92" s="134"/>
      <c r="L92" s="126"/>
      <c r="M92" s="126"/>
      <c r="N92" s="126"/>
      <c r="O92" s="126"/>
      <c r="P92" s="126"/>
      <c r="Q92" s="126"/>
    </row>
    <row r="93" spans="6:17" ht="14.25">
      <c r="F93" s="133"/>
      <c r="G93" s="134"/>
      <c r="H93" s="134"/>
      <c r="I93" s="116"/>
      <c r="J93" s="134"/>
      <c r="L93" s="126"/>
      <c r="M93" s="126"/>
      <c r="N93" s="126"/>
      <c r="O93" s="116"/>
      <c r="P93" s="126"/>
      <c r="Q93" s="126"/>
    </row>
    <row r="94" spans="6:17" ht="14.25">
      <c r="F94" s="126"/>
      <c r="G94" s="126"/>
      <c r="H94" s="126"/>
      <c r="I94" s="116"/>
      <c r="J94" s="126"/>
      <c r="L94" s="126"/>
      <c r="M94" s="126"/>
      <c r="N94" s="126"/>
      <c r="O94" s="116"/>
      <c r="P94" s="126"/>
      <c r="Q94" s="126"/>
    </row>
    <row r="95" spans="3:17" ht="14.25">
      <c r="C95" s="138"/>
      <c r="D95" s="126"/>
      <c r="E95" s="126"/>
      <c r="F95" s="126"/>
      <c r="G95" s="126"/>
      <c r="H95" s="126"/>
      <c r="I95" s="116"/>
      <c r="J95" s="126"/>
      <c r="L95" s="126"/>
      <c r="M95" s="126"/>
      <c r="N95" s="126"/>
      <c r="O95" s="116"/>
      <c r="P95" s="126"/>
      <c r="Q95" s="126"/>
    </row>
    <row r="96" spans="3:17" ht="14.25">
      <c r="C96" s="126"/>
      <c r="D96" s="126"/>
      <c r="E96" s="126"/>
      <c r="F96" s="126"/>
      <c r="G96" s="126"/>
      <c r="H96" s="126"/>
      <c r="I96" s="116"/>
      <c r="J96" s="126"/>
      <c r="L96" s="126"/>
      <c r="M96" s="126"/>
      <c r="N96" s="126"/>
      <c r="O96" s="116"/>
      <c r="P96" s="126"/>
      <c r="Q96" s="126"/>
    </row>
    <row r="97" spans="3:17" ht="14.25">
      <c r="C97" s="126"/>
      <c r="D97" s="126"/>
      <c r="E97" s="126"/>
      <c r="F97" s="116"/>
      <c r="G97" s="126"/>
      <c r="H97" s="126"/>
      <c r="I97" s="116"/>
      <c r="J97" s="126"/>
      <c r="L97" s="126"/>
      <c r="M97" s="126"/>
      <c r="N97" s="126"/>
      <c r="O97" s="116"/>
      <c r="P97" s="126"/>
      <c r="Q97" s="126"/>
    </row>
    <row r="98" spans="3:17" ht="14.25">
      <c r="C98" s="126"/>
      <c r="D98" s="126"/>
      <c r="E98" s="126"/>
      <c r="F98" s="116"/>
      <c r="G98" s="126"/>
      <c r="H98" s="126"/>
      <c r="I98" s="116"/>
      <c r="J98" s="126"/>
      <c r="L98" s="126"/>
      <c r="M98" s="126"/>
      <c r="N98" s="126"/>
      <c r="O98" s="126"/>
      <c r="P98" s="126"/>
      <c r="Q98" s="126"/>
    </row>
    <row r="99" spans="3:17" ht="14.25">
      <c r="C99" s="126"/>
      <c r="D99" s="126"/>
      <c r="E99" s="126"/>
      <c r="F99" s="116"/>
      <c r="G99" s="126"/>
      <c r="H99" s="126"/>
      <c r="I99" s="116"/>
      <c r="J99" s="126"/>
      <c r="O99" s="126"/>
      <c r="P99" s="126"/>
      <c r="Q99" s="126"/>
    </row>
    <row r="100" spans="3:17" ht="14.25">
      <c r="C100" s="126"/>
      <c r="D100" s="126"/>
      <c r="E100" s="126"/>
      <c r="F100" s="116"/>
      <c r="G100" s="126"/>
      <c r="H100" s="126"/>
      <c r="I100" s="116"/>
      <c r="J100" s="126"/>
      <c r="O100" s="126"/>
      <c r="P100" s="126"/>
      <c r="Q100" s="126"/>
    </row>
    <row r="101" spans="3:17" ht="14.25">
      <c r="C101" s="126"/>
      <c r="D101" s="126"/>
      <c r="E101" s="126"/>
      <c r="F101" s="116"/>
      <c r="G101" s="126"/>
      <c r="H101" s="126"/>
      <c r="I101" s="116"/>
      <c r="J101" s="126"/>
      <c r="O101" s="126"/>
      <c r="P101" s="126"/>
      <c r="Q101" s="126"/>
    </row>
    <row r="102" spans="3:17" ht="14.25">
      <c r="C102" s="126"/>
      <c r="D102" s="126"/>
      <c r="E102" s="126"/>
      <c r="F102" s="126"/>
      <c r="G102" s="126"/>
      <c r="H102" s="126"/>
      <c r="I102" s="116"/>
      <c r="J102" s="126"/>
      <c r="O102" s="126"/>
      <c r="P102" s="126"/>
      <c r="Q102" s="126"/>
    </row>
    <row r="103" spans="6:17" ht="14.25">
      <c r="F103" s="126"/>
      <c r="G103" s="126"/>
      <c r="H103" s="126"/>
      <c r="I103" s="116"/>
      <c r="J103" s="126"/>
      <c r="O103" s="126"/>
      <c r="P103" s="126"/>
      <c r="Q103" s="126"/>
    </row>
    <row r="104" spans="6:10" ht="14.25">
      <c r="F104" s="126"/>
      <c r="G104" s="126"/>
      <c r="H104" s="126"/>
      <c r="I104" s="116"/>
      <c r="J104" s="126"/>
    </row>
    <row r="105" spans="6:10" ht="14.25">
      <c r="F105" s="126"/>
      <c r="G105" s="126"/>
      <c r="H105" s="126"/>
      <c r="I105" s="116"/>
      <c r="J105" s="126"/>
    </row>
    <row r="106" spans="6:10" ht="14.25">
      <c r="F106" s="126"/>
      <c r="G106" s="126"/>
      <c r="H106" s="126"/>
      <c r="I106" s="116"/>
      <c r="J106" s="126"/>
    </row>
    <row r="107" spans="6:10" ht="14.25">
      <c r="F107" s="126"/>
      <c r="G107" s="126"/>
      <c r="H107" s="126"/>
      <c r="I107" s="116"/>
      <c r="J107" s="126"/>
    </row>
  </sheetData>
  <printOptions horizontalCentered="1"/>
  <pageMargins left="0" right="0.25" top="0.41" bottom="0.5" header="0.19" footer="0.5"/>
  <pageSetup horizontalDpi="600" verticalDpi="600" orientation="portrait" scale="80" r:id="rId1"/>
  <headerFooter alignWithMargins="0">
    <oddFooter>&amp;CPage 4</oddFooter>
  </headerFooter>
</worksheet>
</file>

<file path=xl/worksheets/sheet5.xml><?xml version="1.0" encoding="utf-8"?>
<worksheet xmlns="http://schemas.openxmlformats.org/spreadsheetml/2006/main" xmlns:r="http://schemas.openxmlformats.org/officeDocument/2006/relationships">
  <sheetPr>
    <tabColor indexed="34"/>
  </sheetPr>
  <dimension ref="A1:P99"/>
  <sheetViews>
    <sheetView workbookViewId="0" topLeftCell="A55">
      <selection activeCell="E70" sqref="E70"/>
    </sheetView>
  </sheetViews>
  <sheetFormatPr defaultColWidth="9.140625" defaultRowHeight="12.75"/>
  <cols>
    <col min="1" max="1" width="9.140625" style="32" customWidth="1"/>
    <col min="2" max="2" width="23.7109375" style="32" customWidth="1"/>
    <col min="3" max="3" width="11.00390625" style="32" customWidth="1"/>
    <col min="4" max="4" width="9.421875" style="32" customWidth="1"/>
    <col min="5" max="5" width="17.28125" style="32" customWidth="1"/>
    <col min="6" max="6" width="10.57421875" style="32" bestFit="1" customWidth="1"/>
    <col min="7" max="7" width="2.8515625" style="32" customWidth="1"/>
    <col min="8" max="8" width="2.421875" style="32" customWidth="1"/>
    <col min="9" max="9" width="9.140625" style="32" customWidth="1"/>
    <col min="10" max="10" width="18.140625" style="32" customWidth="1"/>
    <col min="11" max="11" width="10.421875" style="32" bestFit="1" customWidth="1"/>
    <col min="12" max="12" width="11.00390625" style="32" customWidth="1"/>
    <col min="13" max="13" width="11.7109375" style="32" customWidth="1"/>
    <col min="14" max="14" width="20.140625" style="32" customWidth="1"/>
    <col min="15" max="15" width="10.140625" style="32" customWidth="1"/>
    <col min="16" max="16384" width="9.140625" style="32" customWidth="1"/>
  </cols>
  <sheetData>
    <row r="1" spans="1:15" ht="12.75">
      <c r="A1" s="25"/>
      <c r="O1" s="48"/>
    </row>
    <row r="2" ht="12.75"/>
    <row r="3" spans="1:15" ht="12.75">
      <c r="A3" s="64"/>
      <c r="B3" s="65"/>
      <c r="C3" s="65"/>
      <c r="D3" s="65"/>
      <c r="E3" s="65"/>
      <c r="F3" s="65"/>
      <c r="G3" s="66"/>
      <c r="H3" s="65"/>
      <c r="I3" s="65"/>
      <c r="J3" s="65"/>
      <c r="K3" s="65"/>
      <c r="L3" s="65"/>
      <c r="M3" s="65"/>
      <c r="N3" s="65"/>
      <c r="O3" s="66"/>
    </row>
    <row r="4" spans="1:15" ht="12.75">
      <c r="A4" s="67"/>
      <c r="B4" s="30"/>
      <c r="C4" s="26"/>
      <c r="D4" s="30"/>
      <c r="E4" s="88"/>
      <c r="F4" s="30"/>
      <c r="G4" s="68"/>
      <c r="H4" s="30"/>
      <c r="I4" s="30"/>
      <c r="J4" s="30"/>
      <c r="K4" s="26"/>
      <c r="L4" s="30"/>
      <c r="M4" s="30"/>
      <c r="N4" s="88"/>
      <c r="O4" s="68"/>
    </row>
    <row r="5" spans="1:15" ht="12.75">
      <c r="A5" s="67"/>
      <c r="B5" s="30"/>
      <c r="C5" s="30"/>
      <c r="D5" s="30"/>
      <c r="E5" s="30"/>
      <c r="F5" s="30"/>
      <c r="G5" s="68"/>
      <c r="H5" s="30"/>
      <c r="I5" s="30"/>
      <c r="J5" s="30"/>
      <c r="K5" s="30"/>
      <c r="L5" s="30"/>
      <c r="M5" s="30"/>
      <c r="N5" s="30"/>
      <c r="O5" s="68"/>
    </row>
    <row r="6" spans="1:15" ht="12.75">
      <c r="A6" s="29"/>
      <c r="B6" s="27"/>
      <c r="C6" s="27"/>
      <c r="D6" s="27"/>
      <c r="E6" s="30"/>
      <c r="F6" s="27"/>
      <c r="G6" s="28"/>
      <c r="H6" s="30"/>
      <c r="I6" s="27"/>
      <c r="J6" s="30"/>
      <c r="K6" s="27"/>
      <c r="L6" s="27"/>
      <c r="M6" s="27"/>
      <c r="N6" s="27"/>
      <c r="O6" s="28"/>
    </row>
    <row r="7" spans="1:15" ht="12.75">
      <c r="A7" s="67"/>
      <c r="B7" s="30"/>
      <c r="C7" s="30"/>
      <c r="D7" s="30"/>
      <c r="E7" s="30"/>
      <c r="F7" s="30"/>
      <c r="G7" s="68"/>
      <c r="H7" s="30"/>
      <c r="I7" s="30"/>
      <c r="J7" s="30"/>
      <c r="K7" s="30"/>
      <c r="L7" s="30"/>
      <c r="M7" s="30"/>
      <c r="N7" s="30"/>
      <c r="O7" s="68"/>
    </row>
    <row r="8" spans="1:15" ht="12.75">
      <c r="A8" s="67"/>
      <c r="B8" s="30"/>
      <c r="C8" s="30"/>
      <c r="D8" s="30"/>
      <c r="E8" s="30"/>
      <c r="F8" s="30"/>
      <c r="G8" s="68"/>
      <c r="H8" s="30"/>
      <c r="I8" s="30"/>
      <c r="J8" s="30"/>
      <c r="K8" s="30"/>
      <c r="L8" s="30"/>
      <c r="M8" s="30"/>
      <c r="N8" s="30"/>
      <c r="O8" s="68"/>
    </row>
    <row r="9" spans="1:15" ht="12.75">
      <c r="A9" s="67"/>
      <c r="B9" s="30"/>
      <c r="C9" s="30"/>
      <c r="D9" s="30"/>
      <c r="E9" s="30"/>
      <c r="F9" s="30"/>
      <c r="G9" s="68"/>
      <c r="H9" s="30"/>
      <c r="I9" s="30"/>
      <c r="J9" s="30"/>
      <c r="K9" s="30"/>
      <c r="L9" s="30"/>
      <c r="M9" s="30"/>
      <c r="N9" s="30"/>
      <c r="O9" s="68"/>
    </row>
    <row r="10" spans="1:15" ht="12.75">
      <c r="A10" s="67"/>
      <c r="B10" s="30"/>
      <c r="C10" s="26" t="s">
        <v>79</v>
      </c>
      <c r="D10" s="30"/>
      <c r="E10" s="88"/>
      <c r="F10" s="88"/>
      <c r="G10" s="68"/>
      <c r="H10" s="30"/>
      <c r="I10" s="30"/>
      <c r="J10" s="30"/>
      <c r="K10" s="26" t="s">
        <v>280</v>
      </c>
      <c r="L10" s="30"/>
      <c r="M10" s="30"/>
      <c r="N10" s="30"/>
      <c r="O10" s="68"/>
    </row>
    <row r="11" spans="1:15" ht="12.75">
      <c r="A11" s="67" t="s">
        <v>94</v>
      </c>
      <c r="B11" s="30"/>
      <c r="C11" s="68">
        <v>50687</v>
      </c>
      <c r="D11" s="30" t="s">
        <v>95</v>
      </c>
      <c r="E11" s="30"/>
      <c r="F11" s="30">
        <v>50932</v>
      </c>
      <c r="G11" s="68"/>
      <c r="H11" s="30"/>
      <c r="I11" s="30" t="s">
        <v>95</v>
      </c>
      <c r="J11" s="30"/>
      <c r="K11" s="68">
        <v>65904</v>
      </c>
      <c r="L11" s="30"/>
      <c r="M11" s="30"/>
      <c r="N11" s="30"/>
      <c r="O11" s="68">
        <v>71894</v>
      </c>
    </row>
    <row r="12" spans="1:15" ht="12.75">
      <c r="A12" s="67" t="s">
        <v>276</v>
      </c>
      <c r="B12" s="30"/>
      <c r="C12" s="68">
        <v>166</v>
      </c>
      <c r="D12" s="30" t="s">
        <v>10</v>
      </c>
      <c r="E12" s="30"/>
      <c r="F12" s="74"/>
      <c r="G12" s="68"/>
      <c r="H12" s="30"/>
      <c r="I12" s="30" t="s">
        <v>287</v>
      </c>
      <c r="J12" s="30"/>
      <c r="K12" s="68">
        <v>30</v>
      </c>
      <c r="L12" s="30" t="s">
        <v>286</v>
      </c>
      <c r="M12" s="30"/>
      <c r="N12" s="30"/>
      <c r="O12" s="68">
        <v>113</v>
      </c>
    </row>
    <row r="13" spans="1:15" ht="12.75">
      <c r="A13" s="67"/>
      <c r="B13" s="30"/>
      <c r="C13" s="68"/>
      <c r="D13" s="27" t="s">
        <v>273</v>
      </c>
      <c r="E13" s="30"/>
      <c r="F13" s="81"/>
      <c r="G13" s="68"/>
      <c r="H13" s="30"/>
      <c r="I13" s="27" t="s">
        <v>104</v>
      </c>
      <c r="K13" s="28">
        <f>+O18-K11-K12-K16</f>
        <v>1322</v>
      </c>
      <c r="L13" s="30"/>
      <c r="M13" s="30"/>
      <c r="N13" s="30"/>
      <c r="O13" s="68"/>
    </row>
    <row r="14" spans="1:15" ht="12.75">
      <c r="A14" s="67"/>
      <c r="B14" s="30"/>
      <c r="C14" s="75"/>
      <c r="D14" s="27"/>
      <c r="E14" s="30"/>
      <c r="F14" s="215"/>
      <c r="G14" s="68"/>
      <c r="H14" s="30"/>
      <c r="K14" s="68"/>
      <c r="L14" s="30"/>
      <c r="M14" s="30"/>
      <c r="N14" s="30"/>
      <c r="O14" s="68"/>
    </row>
    <row r="15" spans="1:15" ht="12.75">
      <c r="A15" s="67"/>
      <c r="B15" s="30"/>
      <c r="C15" s="75"/>
      <c r="D15" s="27" t="s">
        <v>101</v>
      </c>
      <c r="E15" s="30"/>
      <c r="F15" s="27">
        <f>+C12+C11-F13-F12-F11</f>
        <v>-79</v>
      </c>
      <c r="G15" s="68"/>
      <c r="H15" s="30"/>
      <c r="I15" s="27"/>
      <c r="J15" s="30"/>
      <c r="K15" s="28"/>
      <c r="L15" s="30"/>
      <c r="M15" s="30"/>
      <c r="N15" s="30"/>
      <c r="O15" s="68"/>
    </row>
    <row r="16" spans="1:15" ht="12.75">
      <c r="A16" s="30"/>
      <c r="B16" s="30"/>
      <c r="C16" s="68"/>
      <c r="D16" s="73"/>
      <c r="E16" s="27"/>
      <c r="F16" s="81"/>
      <c r="G16" s="68"/>
      <c r="H16" s="30"/>
      <c r="I16" s="27" t="s">
        <v>101</v>
      </c>
      <c r="J16" s="30"/>
      <c r="K16" s="28">
        <v>4751</v>
      </c>
      <c r="L16" s="30"/>
      <c r="M16" s="30"/>
      <c r="N16" s="30"/>
      <c r="O16" s="68"/>
    </row>
    <row r="17" spans="1:15" ht="12.75">
      <c r="A17" s="67"/>
      <c r="B17" s="30"/>
      <c r="C17" s="75"/>
      <c r="D17" s="30"/>
      <c r="E17" s="30"/>
      <c r="F17" s="30"/>
      <c r="G17" s="68"/>
      <c r="H17" s="30"/>
      <c r="I17" s="27"/>
      <c r="J17" s="30"/>
      <c r="K17" s="28"/>
      <c r="L17" s="30"/>
      <c r="M17" s="30"/>
      <c r="N17" s="30"/>
      <c r="O17" s="68"/>
    </row>
    <row r="18" spans="1:15" ht="12.75">
      <c r="A18" s="67"/>
      <c r="B18" s="30"/>
      <c r="C18" s="75"/>
      <c r="D18" s="30"/>
      <c r="E18" s="30"/>
      <c r="F18" s="30"/>
      <c r="G18" s="68"/>
      <c r="H18" s="30"/>
      <c r="I18" s="30"/>
      <c r="J18" s="30"/>
      <c r="K18" s="69">
        <f>+O18</f>
        <v>72007</v>
      </c>
      <c r="L18" s="30"/>
      <c r="M18" s="30"/>
      <c r="N18" s="30"/>
      <c r="O18" s="69">
        <f>SUM(O11:O17)</f>
        <v>72007</v>
      </c>
    </row>
    <row r="19" spans="1:15" ht="12.75">
      <c r="A19" s="67"/>
      <c r="B19" s="30"/>
      <c r="C19" s="75"/>
      <c r="D19" s="30"/>
      <c r="E19" s="30"/>
      <c r="F19" s="30"/>
      <c r="G19" s="68"/>
      <c r="H19" s="30"/>
      <c r="I19" s="27"/>
      <c r="J19" s="30"/>
      <c r="K19" s="27"/>
      <c r="L19" s="30"/>
      <c r="M19" s="30"/>
      <c r="N19" s="30"/>
      <c r="O19" s="68"/>
    </row>
    <row r="20" spans="1:15" ht="12.75">
      <c r="A20" s="29"/>
      <c r="B20" s="30"/>
      <c r="C20" s="79"/>
      <c r="D20" s="30"/>
      <c r="E20" s="30"/>
      <c r="F20" s="74"/>
      <c r="G20" s="68"/>
      <c r="H20" s="30"/>
      <c r="I20" s="27"/>
      <c r="J20" s="30"/>
      <c r="K20" s="27"/>
      <c r="L20" s="30"/>
      <c r="M20" s="30"/>
      <c r="N20" s="30"/>
      <c r="O20" s="68"/>
    </row>
    <row r="21" spans="1:15" ht="12.75">
      <c r="A21" s="67"/>
      <c r="B21" s="30"/>
      <c r="C21" s="69">
        <f>SUM(C11:C20)</f>
        <v>50853</v>
      </c>
      <c r="D21" s="30"/>
      <c r="E21" s="30"/>
      <c r="F21" s="72">
        <f>SUM(F11:F20)</f>
        <v>50853</v>
      </c>
      <c r="G21" s="68"/>
      <c r="H21" s="30"/>
      <c r="I21" s="30"/>
      <c r="J21" s="30"/>
      <c r="K21" s="30"/>
      <c r="L21" s="30"/>
      <c r="M21" s="30"/>
      <c r="N21" s="30"/>
      <c r="O21" s="68"/>
    </row>
    <row r="22" spans="1:15" ht="12.75">
      <c r="A22" s="67"/>
      <c r="B22" s="30"/>
      <c r="C22" s="30"/>
      <c r="D22" s="30"/>
      <c r="E22" s="30"/>
      <c r="F22" s="30"/>
      <c r="G22" s="68"/>
      <c r="H22" s="30"/>
      <c r="I22" s="30"/>
      <c r="J22" s="30"/>
      <c r="K22" s="30"/>
      <c r="L22" s="30"/>
      <c r="M22" s="30"/>
      <c r="N22" s="30"/>
      <c r="O22" s="68"/>
    </row>
    <row r="23" spans="1:15" ht="12.75">
      <c r="A23" s="67"/>
      <c r="B23" s="30"/>
      <c r="C23" s="26" t="s">
        <v>274</v>
      </c>
      <c r="D23" s="30"/>
      <c r="E23" s="88"/>
      <c r="F23" s="88"/>
      <c r="G23" s="68"/>
      <c r="H23" s="30"/>
      <c r="O23" s="68"/>
    </row>
    <row r="24" spans="1:15" ht="12.75">
      <c r="A24" s="67" t="s">
        <v>94</v>
      </c>
      <c r="B24" s="30"/>
      <c r="C24" s="68">
        <v>69783</v>
      </c>
      <c r="D24" s="30" t="s">
        <v>95</v>
      </c>
      <c r="E24" s="30"/>
      <c r="F24" s="30">
        <v>64254</v>
      </c>
      <c r="G24" s="68"/>
      <c r="H24" s="30"/>
      <c r="O24" s="68"/>
    </row>
    <row r="25" spans="1:15" ht="12.75">
      <c r="A25" s="67" t="s">
        <v>275</v>
      </c>
      <c r="B25" s="30"/>
      <c r="C25" s="68">
        <v>44</v>
      </c>
      <c r="D25" s="27"/>
      <c r="E25" s="30"/>
      <c r="F25" s="81"/>
      <c r="G25" s="68"/>
      <c r="H25" s="30"/>
      <c r="O25" s="68"/>
    </row>
    <row r="26" spans="1:15" ht="12.75">
      <c r="A26" s="67" t="s">
        <v>281</v>
      </c>
      <c r="B26" s="30"/>
      <c r="C26" s="75"/>
      <c r="D26" s="30" t="s">
        <v>99</v>
      </c>
      <c r="E26" s="30"/>
      <c r="F26" s="74">
        <v>17</v>
      </c>
      <c r="G26" s="68"/>
      <c r="H26" s="30"/>
      <c r="O26" s="68"/>
    </row>
    <row r="27" spans="1:16" ht="12.75">
      <c r="A27" s="30" t="s">
        <v>143</v>
      </c>
      <c r="B27" s="30"/>
      <c r="C27" s="68"/>
      <c r="D27" s="30" t="s">
        <v>42</v>
      </c>
      <c r="E27" s="30"/>
      <c r="F27" s="30">
        <v>0</v>
      </c>
      <c r="G27" s="28"/>
      <c r="H27" s="30"/>
      <c r="O27" s="68"/>
      <c r="P27" s="73"/>
    </row>
    <row r="28" spans="1:16" ht="12.75">
      <c r="A28" s="67" t="s">
        <v>102</v>
      </c>
      <c r="B28" s="30"/>
      <c r="C28" s="75">
        <v>27</v>
      </c>
      <c r="D28" s="30" t="s">
        <v>161</v>
      </c>
      <c r="E28" s="30"/>
      <c r="F28" s="74"/>
      <c r="G28" s="28"/>
      <c r="H28" s="30"/>
      <c r="O28" s="68"/>
      <c r="P28" s="73"/>
    </row>
    <row r="29" spans="1:15" ht="12.75">
      <c r="A29" s="67" t="s">
        <v>180</v>
      </c>
      <c r="B29" s="30"/>
      <c r="C29" s="75"/>
      <c r="D29" s="32" t="s">
        <v>284</v>
      </c>
      <c r="E29" s="27"/>
      <c r="F29" s="81"/>
      <c r="G29" s="28"/>
      <c r="H29" s="30"/>
      <c r="O29" s="68"/>
    </row>
    <row r="30" spans="1:15" ht="12.75">
      <c r="A30" s="67" t="s">
        <v>153</v>
      </c>
      <c r="B30" s="30"/>
      <c r="C30" s="79"/>
      <c r="D30" s="74" t="s">
        <v>288</v>
      </c>
      <c r="E30" s="74"/>
      <c r="F30" s="74">
        <v>42</v>
      </c>
      <c r="G30" s="28"/>
      <c r="H30" s="30"/>
      <c r="O30" s="68"/>
    </row>
    <row r="31" spans="3:15" ht="12.75">
      <c r="C31" s="68"/>
      <c r="D31" s="30" t="s">
        <v>289</v>
      </c>
      <c r="E31" s="30"/>
      <c r="F31" s="30">
        <v>44</v>
      </c>
      <c r="G31" s="68"/>
      <c r="H31" s="30"/>
      <c r="O31" s="68"/>
    </row>
    <row r="32" spans="1:15" ht="12.75">
      <c r="A32" s="29" t="s">
        <v>144</v>
      </c>
      <c r="B32" s="27"/>
      <c r="C32" s="75"/>
      <c r="D32" s="32" t="s">
        <v>290</v>
      </c>
      <c r="F32" s="32">
        <v>54</v>
      </c>
      <c r="G32" s="68"/>
      <c r="H32" s="30"/>
      <c r="I32" s="27"/>
      <c r="J32" s="27"/>
      <c r="K32" s="27"/>
      <c r="L32" s="30"/>
      <c r="M32" s="30"/>
      <c r="N32" s="30"/>
      <c r="O32" s="68"/>
    </row>
    <row r="33" spans="1:15" ht="12.75">
      <c r="A33" s="30" t="s">
        <v>273</v>
      </c>
      <c r="B33" s="27"/>
      <c r="C33" s="75"/>
      <c r="D33" s="32" t="s">
        <v>291</v>
      </c>
      <c r="E33" s="30"/>
      <c r="F33" s="30">
        <v>1</v>
      </c>
      <c r="G33" s="68"/>
      <c r="H33" s="30"/>
      <c r="I33" s="30"/>
      <c r="J33" s="30"/>
      <c r="K33" s="30"/>
      <c r="L33" s="30"/>
      <c r="M33" s="30"/>
      <c r="N33" s="30"/>
      <c r="O33" s="68"/>
    </row>
    <row r="34" spans="1:15" ht="12.75">
      <c r="A34" s="29"/>
      <c r="B34" s="27"/>
      <c r="C34" s="79"/>
      <c r="G34" s="68"/>
      <c r="H34" s="30"/>
      <c r="I34" s="30"/>
      <c r="J34" s="30"/>
      <c r="K34" s="30"/>
      <c r="L34" s="30"/>
      <c r="M34" s="30"/>
      <c r="N34" s="30"/>
      <c r="O34" s="68"/>
    </row>
    <row r="35" spans="2:15" ht="12.75">
      <c r="B35" s="30"/>
      <c r="C35" s="75"/>
      <c r="D35" s="32" t="s">
        <v>101</v>
      </c>
      <c r="E35" s="30"/>
      <c r="F35" s="30"/>
      <c r="G35" s="68"/>
      <c r="H35" s="30"/>
      <c r="I35" s="74"/>
      <c r="J35" s="74"/>
      <c r="K35" s="80"/>
      <c r="L35" s="74"/>
      <c r="M35" s="74"/>
      <c r="N35" s="74"/>
      <c r="O35" s="89"/>
    </row>
    <row r="36" spans="1:15" ht="12.75">
      <c r="A36" s="67"/>
      <c r="B36" s="30"/>
      <c r="C36" s="75"/>
      <c r="D36" s="27" t="s">
        <v>273</v>
      </c>
      <c r="E36" s="30"/>
      <c r="F36" s="27">
        <f>+C38-F26-F24-F30-F31-F32-F33</f>
        <v>701</v>
      </c>
      <c r="G36" s="68"/>
      <c r="H36" s="30"/>
      <c r="I36" s="74"/>
      <c r="J36" s="74"/>
      <c r="K36" s="74"/>
      <c r="L36" s="74"/>
      <c r="M36" s="74"/>
      <c r="N36" s="74"/>
      <c r="O36" s="75"/>
    </row>
    <row r="37" spans="1:15" ht="12.75">
      <c r="A37" s="29" t="s">
        <v>101</v>
      </c>
      <c r="B37" s="30"/>
      <c r="C37" s="79">
        <v>-4741</v>
      </c>
      <c r="D37" s="30"/>
      <c r="E37" s="30"/>
      <c r="F37" s="74"/>
      <c r="G37" s="68"/>
      <c r="H37" s="30"/>
      <c r="I37" s="81"/>
      <c r="J37" s="81"/>
      <c r="K37" s="81"/>
      <c r="L37" s="81"/>
      <c r="M37" s="81"/>
      <c r="N37" s="74"/>
      <c r="O37" s="79"/>
    </row>
    <row r="38" spans="1:15" ht="12.75">
      <c r="A38" s="67"/>
      <c r="B38" s="30"/>
      <c r="C38" s="69">
        <f>SUM(C24:C37)</f>
        <v>65113</v>
      </c>
      <c r="D38" s="30"/>
      <c r="E38" s="30"/>
      <c r="F38" s="72">
        <f>SUM(F24:F37)</f>
        <v>65113</v>
      </c>
      <c r="G38" s="28"/>
      <c r="H38" s="30"/>
      <c r="I38" s="81"/>
      <c r="J38" s="74"/>
      <c r="K38" s="81"/>
      <c r="L38" s="81"/>
      <c r="M38" s="74"/>
      <c r="N38" s="74"/>
      <c r="O38" s="79"/>
    </row>
    <row r="39" spans="1:15" ht="12.75">
      <c r="A39" s="67"/>
      <c r="B39" s="27"/>
      <c r="C39" s="68"/>
      <c r="D39" s="27"/>
      <c r="E39" s="30"/>
      <c r="F39" s="27"/>
      <c r="G39" s="28"/>
      <c r="H39" s="30"/>
      <c r="I39" s="81"/>
      <c r="J39" s="81"/>
      <c r="K39" s="81"/>
      <c r="L39" s="81"/>
      <c r="M39" s="81"/>
      <c r="N39" s="74"/>
      <c r="O39" s="79"/>
    </row>
    <row r="40" spans="1:15" ht="12.75">
      <c r="A40" s="67"/>
      <c r="B40" s="30"/>
      <c r="C40" s="26" t="s">
        <v>285</v>
      </c>
      <c r="D40" s="30"/>
      <c r="E40" s="88"/>
      <c r="F40" s="30"/>
      <c r="G40" s="68"/>
      <c r="H40" s="30"/>
      <c r="I40" s="81"/>
      <c r="J40" s="81"/>
      <c r="K40" s="81"/>
      <c r="L40" s="81"/>
      <c r="M40" s="81"/>
      <c r="N40" s="74"/>
      <c r="O40" s="79"/>
    </row>
    <row r="41" spans="1:15" ht="12.75">
      <c r="A41" s="67" t="s">
        <v>277</v>
      </c>
      <c r="B41" s="30"/>
      <c r="C41" s="68">
        <f>47758+2024</f>
        <v>49782</v>
      </c>
      <c r="D41" s="30" t="s">
        <v>278</v>
      </c>
      <c r="E41" s="30"/>
      <c r="F41" s="30">
        <f>48441+2394</f>
        <v>50835</v>
      </c>
      <c r="G41" s="68"/>
      <c r="H41" s="30"/>
      <c r="I41" s="74"/>
      <c r="J41" s="74"/>
      <c r="K41" s="30"/>
      <c r="L41" s="30"/>
      <c r="O41" s="68"/>
    </row>
    <row r="42" spans="1:15" ht="12.75">
      <c r="A42" s="27" t="s">
        <v>282</v>
      </c>
      <c r="B42" s="30"/>
      <c r="C42" s="28"/>
      <c r="D42" s="30" t="s">
        <v>283</v>
      </c>
      <c r="E42" s="30"/>
      <c r="F42" s="30"/>
      <c r="G42" s="68"/>
      <c r="H42" s="30"/>
      <c r="I42" s="30"/>
      <c r="J42" s="30"/>
      <c r="K42" s="30"/>
      <c r="L42" s="81"/>
      <c r="M42" s="30"/>
      <c r="N42" s="30"/>
      <c r="O42" s="28"/>
    </row>
    <row r="43" spans="1:15" ht="12.75">
      <c r="A43" s="27" t="s">
        <v>279</v>
      </c>
      <c r="B43" s="30"/>
      <c r="C43" s="28">
        <f>+F44-C41-C42</f>
        <v>1053</v>
      </c>
      <c r="D43" s="30"/>
      <c r="E43" s="30"/>
      <c r="F43" s="30"/>
      <c r="G43" s="68"/>
      <c r="H43" s="30"/>
      <c r="I43" s="30"/>
      <c r="J43" s="30"/>
      <c r="K43" s="30"/>
      <c r="L43" s="81"/>
      <c r="M43" s="30"/>
      <c r="N43" s="30"/>
      <c r="O43" s="28"/>
    </row>
    <row r="44" spans="1:15" ht="12.75">
      <c r="A44" s="29"/>
      <c r="B44" s="27"/>
      <c r="C44" s="69">
        <f>+C43+C42+C41</f>
        <v>50835</v>
      </c>
      <c r="D44" s="30"/>
      <c r="E44" s="30"/>
      <c r="F44" s="72">
        <f>+F42+F41</f>
        <v>50835</v>
      </c>
      <c r="G44" s="68"/>
      <c r="H44" s="30"/>
      <c r="K44" s="74"/>
      <c r="L44" s="74"/>
      <c r="M44" s="74"/>
      <c r="N44" s="74"/>
      <c r="O44" s="75"/>
    </row>
    <row r="45" spans="1:15" ht="12.75">
      <c r="A45" s="67"/>
      <c r="B45" s="27"/>
      <c r="C45" s="68"/>
      <c r="D45" s="30"/>
      <c r="E45" s="30"/>
      <c r="F45" s="30"/>
      <c r="G45" s="68"/>
      <c r="H45" s="30"/>
      <c r="I45" s="81"/>
      <c r="J45" s="81"/>
      <c r="K45" s="81"/>
      <c r="L45" s="81"/>
      <c r="M45" s="81"/>
      <c r="N45" s="74"/>
      <c r="O45" s="79"/>
    </row>
    <row r="46" spans="1:15" ht="12.75">
      <c r="A46" s="62"/>
      <c r="B46" s="74"/>
      <c r="C46" s="74"/>
      <c r="D46" s="30"/>
      <c r="E46" s="30"/>
      <c r="F46" s="30"/>
      <c r="G46" s="68"/>
      <c r="H46" s="30"/>
      <c r="I46" s="81"/>
      <c r="J46" s="81"/>
      <c r="K46" s="81"/>
      <c r="L46" s="81"/>
      <c r="M46" s="81"/>
      <c r="N46" s="74"/>
      <c r="O46" s="79"/>
    </row>
    <row r="47" spans="1:15" ht="12.75">
      <c r="A47" s="67"/>
      <c r="B47" s="30"/>
      <c r="C47" s="30"/>
      <c r="D47" s="30"/>
      <c r="E47" s="30"/>
      <c r="F47" s="30"/>
      <c r="G47" s="68"/>
      <c r="H47" s="30"/>
      <c r="I47" s="74"/>
      <c r="J47" s="74"/>
      <c r="K47" s="74"/>
      <c r="L47" s="74"/>
      <c r="M47" s="74"/>
      <c r="N47" s="74"/>
      <c r="O47" s="75"/>
    </row>
    <row r="48" spans="1:15" ht="12.75">
      <c r="A48" s="27"/>
      <c r="B48" s="27"/>
      <c r="C48" s="27"/>
      <c r="D48" s="30"/>
      <c r="E48" s="30"/>
      <c r="F48" s="30"/>
      <c r="G48" s="68"/>
      <c r="H48" s="30"/>
      <c r="I48" s="30"/>
      <c r="J48" s="30"/>
      <c r="K48" s="30"/>
      <c r="L48" s="30"/>
      <c r="M48" s="30"/>
      <c r="N48" s="30"/>
      <c r="O48" s="68"/>
    </row>
    <row r="49" spans="1:15" ht="12.75">
      <c r="A49" s="67"/>
      <c r="B49" s="30"/>
      <c r="C49" s="74"/>
      <c r="D49" s="30"/>
      <c r="E49" s="30"/>
      <c r="F49" s="30"/>
      <c r="G49" s="68"/>
      <c r="H49" s="30"/>
      <c r="I49" s="30"/>
      <c r="J49" s="30"/>
      <c r="K49" s="30"/>
      <c r="L49" s="30"/>
      <c r="M49" s="30"/>
      <c r="N49" s="30"/>
      <c r="O49" s="68"/>
    </row>
    <row r="50" spans="1:15" ht="12.75">
      <c r="A50" s="67"/>
      <c r="B50" s="30"/>
      <c r="C50" s="30"/>
      <c r="D50" s="30"/>
      <c r="E50" s="30"/>
      <c r="F50" s="30"/>
      <c r="G50" s="68"/>
      <c r="H50" s="30"/>
      <c r="I50" s="30"/>
      <c r="J50" s="30"/>
      <c r="K50" s="30"/>
      <c r="L50" s="30"/>
      <c r="M50" s="30"/>
      <c r="N50" s="30"/>
      <c r="O50" s="68"/>
    </row>
    <row r="51" spans="1:15" ht="12.75">
      <c r="A51" s="70"/>
      <c r="B51" s="31"/>
      <c r="C51" s="31"/>
      <c r="D51" s="31"/>
      <c r="E51" s="31"/>
      <c r="F51" s="31"/>
      <c r="G51" s="71"/>
      <c r="H51" s="31"/>
      <c r="I51" s="31"/>
      <c r="J51" s="31"/>
      <c r="K51" s="31"/>
      <c r="L51" s="31"/>
      <c r="M51" s="31"/>
      <c r="N51" s="31"/>
      <c r="O51" s="71"/>
    </row>
    <row r="52" spans="1:15" ht="12.75">
      <c r="A52" s="30"/>
      <c r="B52" s="30"/>
      <c r="C52" s="30"/>
      <c r="D52" s="30"/>
      <c r="E52" s="30"/>
      <c r="F52" s="30"/>
      <c r="G52" s="30"/>
      <c r="H52" s="30"/>
      <c r="I52" s="30"/>
      <c r="J52" s="30"/>
      <c r="K52" s="30"/>
      <c r="L52" s="30"/>
      <c r="M52" s="30"/>
      <c r="N52" s="30"/>
      <c r="O52" s="30"/>
    </row>
    <row r="53" spans="1:15" ht="12.75">
      <c r="A53" s="141" t="s">
        <v>190</v>
      </c>
      <c r="B53" s="65"/>
      <c r="C53" s="65"/>
      <c r="D53" s="65"/>
      <c r="E53" s="65"/>
      <c r="F53" s="65"/>
      <c r="G53" s="66"/>
      <c r="H53" s="65"/>
      <c r="I53" s="65"/>
      <c r="J53" s="65"/>
      <c r="K53" s="65"/>
      <c r="L53" s="65"/>
      <c r="M53" s="65"/>
      <c r="N53" s="65"/>
      <c r="O53" s="66"/>
    </row>
    <row r="54" spans="1:15" ht="12.75">
      <c r="A54" s="67"/>
      <c r="B54" s="30"/>
      <c r="C54" s="30"/>
      <c r="D54" s="30"/>
      <c r="E54" s="30"/>
      <c r="F54" s="30"/>
      <c r="G54" s="68"/>
      <c r="H54" s="30"/>
      <c r="I54" s="30"/>
      <c r="J54" s="30"/>
      <c r="K54" s="30"/>
      <c r="L54" s="30"/>
      <c r="M54" s="30"/>
      <c r="N54" s="30"/>
      <c r="O54" s="68"/>
    </row>
    <row r="55" spans="1:15" ht="12.75">
      <c r="A55" s="67"/>
      <c r="B55" s="30"/>
      <c r="C55" s="26" t="s">
        <v>43</v>
      </c>
      <c r="D55" s="30"/>
      <c r="E55" s="88"/>
      <c r="F55" s="90" t="s">
        <v>185</v>
      </c>
      <c r="G55" s="68"/>
      <c r="H55" s="30"/>
      <c r="I55" s="30"/>
      <c r="J55" s="30"/>
      <c r="K55" s="26" t="s">
        <v>44</v>
      </c>
      <c r="L55" s="30"/>
      <c r="M55" s="30"/>
      <c r="N55" s="88" t="s">
        <v>185</v>
      </c>
      <c r="O55" s="68"/>
    </row>
    <row r="56" spans="1:15" ht="12.75">
      <c r="A56" s="67" t="s">
        <v>94</v>
      </c>
      <c r="B56" s="30"/>
      <c r="C56" s="68">
        <v>2347</v>
      </c>
      <c r="D56" s="30" t="s">
        <v>95</v>
      </c>
      <c r="E56" s="30"/>
      <c r="F56" s="30">
        <v>42</v>
      </c>
      <c r="G56" s="68"/>
      <c r="H56" s="30"/>
      <c r="I56" s="30" t="s">
        <v>95</v>
      </c>
      <c r="J56" s="30"/>
      <c r="K56" s="68">
        <v>1494</v>
      </c>
      <c r="L56" s="30" t="s">
        <v>94</v>
      </c>
      <c r="M56" s="30"/>
      <c r="N56" s="30"/>
      <c r="O56" s="68">
        <v>2734</v>
      </c>
    </row>
    <row r="57" spans="1:15" ht="12.75">
      <c r="A57" s="67" t="s">
        <v>160</v>
      </c>
      <c r="B57" s="30"/>
      <c r="C57" s="68"/>
      <c r="D57" s="27" t="s">
        <v>96</v>
      </c>
      <c r="E57" s="30"/>
      <c r="F57" s="81"/>
      <c r="G57" s="68"/>
      <c r="H57" s="30"/>
      <c r="I57" s="30" t="s">
        <v>97</v>
      </c>
      <c r="J57" s="30"/>
      <c r="K57" s="68">
        <f>O50</f>
        <v>0</v>
      </c>
      <c r="L57" s="30" t="s">
        <v>98</v>
      </c>
      <c r="M57" s="30"/>
      <c r="N57" s="30"/>
      <c r="O57" s="68">
        <f>K50</f>
        <v>0</v>
      </c>
    </row>
    <row r="58" spans="1:15" ht="12.75">
      <c r="A58" s="67" t="s">
        <v>184</v>
      </c>
      <c r="B58" s="30"/>
      <c r="C58" s="68"/>
      <c r="D58" s="30" t="s">
        <v>99</v>
      </c>
      <c r="E58" s="30"/>
      <c r="F58" s="74">
        <f>C50</f>
        <v>0</v>
      </c>
      <c r="G58" s="68"/>
      <c r="H58" s="30"/>
      <c r="I58" s="27" t="s">
        <v>101</v>
      </c>
      <c r="J58" s="27"/>
      <c r="K58" s="75">
        <f>+O62-K56</f>
        <v>2072</v>
      </c>
      <c r="L58" s="27" t="s">
        <v>145</v>
      </c>
      <c r="M58" s="27"/>
      <c r="N58" s="27"/>
      <c r="O58" s="79">
        <v>669</v>
      </c>
    </row>
    <row r="59" spans="1:15" ht="12.75">
      <c r="A59" s="67" t="s">
        <v>100</v>
      </c>
      <c r="B59" s="30"/>
      <c r="C59" s="75"/>
      <c r="D59" s="30" t="s">
        <v>42</v>
      </c>
      <c r="E59" s="30"/>
      <c r="F59" s="30">
        <v>0</v>
      </c>
      <c r="G59" s="68"/>
      <c r="H59" s="30"/>
      <c r="I59" s="27"/>
      <c r="J59" s="30"/>
      <c r="K59" s="79"/>
      <c r="L59" s="27" t="s">
        <v>260</v>
      </c>
      <c r="M59" s="30"/>
      <c r="N59" s="30"/>
      <c r="O59" s="28">
        <v>163</v>
      </c>
    </row>
    <row r="60" spans="1:15" ht="12.75">
      <c r="A60" s="67" t="s">
        <v>261</v>
      </c>
      <c r="B60" s="30"/>
      <c r="C60" s="75"/>
      <c r="D60" s="30" t="s">
        <v>161</v>
      </c>
      <c r="E60" s="30"/>
      <c r="F60" s="74">
        <v>2310</v>
      </c>
      <c r="G60" s="68"/>
      <c r="H60" s="30"/>
      <c r="I60" s="30"/>
      <c r="J60" s="30"/>
      <c r="K60" s="68"/>
      <c r="L60" s="27" t="s">
        <v>101</v>
      </c>
      <c r="M60" s="30"/>
      <c r="N60" s="30"/>
      <c r="O60" s="28"/>
    </row>
    <row r="61" spans="1:15" ht="12.75">
      <c r="A61" s="67" t="s">
        <v>143</v>
      </c>
      <c r="B61" s="30"/>
      <c r="C61" s="68">
        <v>0</v>
      </c>
      <c r="D61" s="27" t="s">
        <v>41</v>
      </c>
      <c r="E61" s="27"/>
      <c r="F61" s="81"/>
      <c r="G61" s="68"/>
      <c r="H61" s="30"/>
      <c r="I61" s="30"/>
      <c r="J61" s="30"/>
      <c r="K61" s="68"/>
      <c r="L61" s="27"/>
      <c r="M61" s="27"/>
      <c r="N61" s="30"/>
      <c r="O61" s="79"/>
    </row>
    <row r="62" spans="1:15" ht="13.5" thickBot="1">
      <c r="A62" s="67" t="s">
        <v>102</v>
      </c>
      <c r="B62" s="30"/>
      <c r="C62" s="75">
        <f>F50</f>
        <v>0</v>
      </c>
      <c r="D62" s="30" t="s">
        <v>184</v>
      </c>
      <c r="E62" s="30"/>
      <c r="F62" s="30">
        <v>7</v>
      </c>
      <c r="G62" s="68"/>
      <c r="H62" s="30"/>
      <c r="I62" s="30"/>
      <c r="J62" s="30"/>
      <c r="K62" s="139">
        <f>SUM(K56:K61)</f>
        <v>3566</v>
      </c>
      <c r="L62" s="30"/>
      <c r="M62" s="30"/>
      <c r="N62" s="30"/>
      <c r="O62" s="139">
        <f>SUM(O56:O61)</f>
        <v>3566</v>
      </c>
    </row>
    <row r="63" spans="1:15" ht="13.5" thickTop="1">
      <c r="A63" s="67" t="s">
        <v>180</v>
      </c>
      <c r="B63" s="30"/>
      <c r="C63" s="75"/>
      <c r="D63" s="74"/>
      <c r="E63" s="74"/>
      <c r="F63" s="74"/>
      <c r="G63" s="68"/>
      <c r="H63" s="30"/>
      <c r="I63" s="30"/>
      <c r="J63" s="30"/>
      <c r="K63" s="68"/>
      <c r="L63" s="30"/>
      <c r="M63" s="30"/>
      <c r="N63" s="30"/>
      <c r="O63" s="68"/>
    </row>
    <row r="64" spans="1:15" ht="12.75">
      <c r="A64" s="29" t="s">
        <v>144</v>
      </c>
      <c r="B64" s="30"/>
      <c r="C64" s="79"/>
      <c r="D64" s="30" t="s">
        <v>149</v>
      </c>
      <c r="E64" s="30"/>
      <c r="F64" s="30"/>
      <c r="G64" s="68"/>
      <c r="H64" s="30"/>
      <c r="I64" s="30"/>
      <c r="J64" s="30"/>
      <c r="K64" s="31" t="s">
        <v>262</v>
      </c>
      <c r="L64" s="31"/>
      <c r="M64" s="31"/>
      <c r="N64" s="30"/>
      <c r="O64" s="68"/>
    </row>
    <row r="65" spans="1:15" ht="12.75" hidden="1">
      <c r="A65" s="29" t="s">
        <v>150</v>
      </c>
      <c r="B65" s="27"/>
      <c r="C65" s="79"/>
      <c r="D65" s="30"/>
      <c r="E65" s="30"/>
      <c r="F65" s="30"/>
      <c r="G65" s="68"/>
      <c r="H65" s="30"/>
      <c r="I65" s="30"/>
      <c r="J65" s="30"/>
      <c r="K65" s="68"/>
      <c r="L65" s="30"/>
      <c r="M65" s="30"/>
      <c r="N65" s="30"/>
      <c r="O65" s="68"/>
    </row>
    <row r="66" spans="1:15" ht="12.75" hidden="1">
      <c r="A66" s="29" t="s">
        <v>151</v>
      </c>
      <c r="B66" s="27"/>
      <c r="C66" s="79"/>
      <c r="D66" s="30"/>
      <c r="E66" s="30"/>
      <c r="F66" s="30"/>
      <c r="G66" s="68"/>
      <c r="H66" s="30"/>
      <c r="I66" s="30"/>
      <c r="J66" s="30"/>
      <c r="K66" s="68"/>
      <c r="L66" s="30"/>
      <c r="M66" s="30"/>
      <c r="N66" s="30"/>
      <c r="O66" s="68"/>
    </row>
    <row r="67" spans="1:15" ht="12.75" hidden="1">
      <c r="A67" s="67" t="s">
        <v>153</v>
      </c>
      <c r="B67" s="30"/>
      <c r="C67" s="75"/>
      <c r="D67" s="30"/>
      <c r="E67" s="30"/>
      <c r="F67" s="30"/>
      <c r="G67" s="68"/>
      <c r="H67" s="30"/>
      <c r="I67" s="30"/>
      <c r="J67" s="30"/>
      <c r="K67" s="68"/>
      <c r="L67" s="30"/>
      <c r="M67" s="30"/>
      <c r="N67" s="30"/>
      <c r="O67" s="68"/>
    </row>
    <row r="68" spans="1:15" ht="12.75" hidden="1">
      <c r="A68" s="67"/>
      <c r="B68" s="30"/>
      <c r="C68" s="75"/>
      <c r="D68" s="30"/>
      <c r="E68" s="30"/>
      <c r="F68" s="30"/>
      <c r="G68" s="68"/>
      <c r="H68" s="30"/>
      <c r="I68" s="30"/>
      <c r="J68" s="30"/>
      <c r="K68" s="68"/>
      <c r="L68" s="30"/>
      <c r="M68" s="30"/>
      <c r="N68" s="30"/>
      <c r="O68" s="68"/>
    </row>
    <row r="69" spans="1:15" ht="12.75">
      <c r="A69" s="29" t="s">
        <v>101</v>
      </c>
      <c r="B69" s="30"/>
      <c r="C69" s="79">
        <f>F70-SUM(C56:C68)</f>
        <v>12</v>
      </c>
      <c r="D69" s="30"/>
      <c r="E69" s="30"/>
      <c r="F69" s="74"/>
      <c r="G69" s="68"/>
      <c r="H69" s="30"/>
      <c r="I69" s="30" t="s">
        <v>94</v>
      </c>
      <c r="J69" s="30"/>
      <c r="K69" s="68">
        <f>4395+33499+12424</f>
        <v>50318</v>
      </c>
      <c r="L69" s="30" t="s">
        <v>95</v>
      </c>
      <c r="M69" s="30"/>
      <c r="N69" s="30"/>
      <c r="O69" s="68">
        <f>3801+33387+12424+6240+148</f>
        <v>56000</v>
      </c>
    </row>
    <row r="70" spans="1:15" ht="12.75">
      <c r="A70" s="67"/>
      <c r="B70" s="30"/>
      <c r="C70" s="69">
        <f>SUM(C56:C69)</f>
        <v>2359</v>
      </c>
      <c r="D70" s="30"/>
      <c r="E70" s="30"/>
      <c r="F70" s="72">
        <f>SUM(F56:F69)</f>
        <v>2359</v>
      </c>
      <c r="G70" s="68"/>
      <c r="H70" s="30"/>
      <c r="I70" s="27" t="s">
        <v>101</v>
      </c>
      <c r="J70" s="30"/>
      <c r="K70" s="68">
        <f>+O71-K69</f>
        <v>5682</v>
      </c>
      <c r="L70" s="30"/>
      <c r="M70" s="30"/>
      <c r="N70" s="30"/>
      <c r="O70" s="68"/>
    </row>
    <row r="71" spans="1:15" ht="13.5" thickBot="1">
      <c r="A71" s="67"/>
      <c r="B71" s="30"/>
      <c r="C71" s="30"/>
      <c r="D71" s="30"/>
      <c r="E71" s="30"/>
      <c r="F71" s="30"/>
      <c r="G71" s="68"/>
      <c r="H71" s="30"/>
      <c r="I71" s="30"/>
      <c r="J71" s="30"/>
      <c r="K71" s="139">
        <f>+K70+K69</f>
        <v>56000</v>
      </c>
      <c r="L71" s="30"/>
      <c r="M71" s="30"/>
      <c r="N71" s="30"/>
      <c r="O71" s="139">
        <f>+O69</f>
        <v>56000</v>
      </c>
    </row>
    <row r="72" spans="1:15" ht="13.5" thickTop="1">
      <c r="A72" s="67"/>
      <c r="B72" s="30"/>
      <c r="C72" s="26" t="s">
        <v>45</v>
      </c>
      <c r="D72" s="30"/>
      <c r="E72" s="30"/>
      <c r="F72" s="90" t="s">
        <v>185</v>
      </c>
      <c r="G72" s="68"/>
      <c r="H72" s="30"/>
      <c r="I72" s="30"/>
      <c r="J72" s="30"/>
      <c r="K72" s="26" t="s">
        <v>263</v>
      </c>
      <c r="L72" s="30"/>
      <c r="M72" s="30"/>
      <c r="N72" s="90" t="s">
        <v>185</v>
      </c>
      <c r="O72" s="68"/>
    </row>
    <row r="73" spans="1:15" ht="12.75">
      <c r="A73" s="67" t="s">
        <v>103</v>
      </c>
      <c r="B73" s="30"/>
      <c r="C73" s="75">
        <v>573</v>
      </c>
      <c r="D73" s="30" t="s">
        <v>95</v>
      </c>
      <c r="E73" s="30"/>
      <c r="F73" s="68">
        <v>580</v>
      </c>
      <c r="G73" s="68"/>
      <c r="H73" s="30"/>
      <c r="I73" s="30" t="s">
        <v>95</v>
      </c>
      <c r="J73" s="30"/>
      <c r="K73" s="75">
        <v>21121</v>
      </c>
      <c r="L73" s="30" t="s">
        <v>94</v>
      </c>
      <c r="M73" s="30"/>
      <c r="N73" s="68">
        <v>21487</v>
      </c>
      <c r="O73" s="68"/>
    </row>
    <row r="74" spans="1:15" ht="12.75">
      <c r="A74" s="29" t="s">
        <v>91</v>
      </c>
      <c r="B74" s="27"/>
      <c r="C74" s="140">
        <f>C81-C73-C75-C76-C77-C78-C79</f>
        <v>0</v>
      </c>
      <c r="D74" s="30" t="s">
        <v>176</v>
      </c>
      <c r="E74" s="30"/>
      <c r="F74" s="68">
        <v>0</v>
      </c>
      <c r="G74" s="68"/>
      <c r="H74" s="30"/>
      <c r="I74" s="27" t="s">
        <v>101</v>
      </c>
      <c r="J74" s="27"/>
      <c r="K74" s="140">
        <f>+N81-K73</f>
        <v>366</v>
      </c>
      <c r="L74" s="27" t="s">
        <v>101</v>
      </c>
      <c r="M74" s="30"/>
      <c r="N74" s="68"/>
      <c r="O74" s="68"/>
    </row>
    <row r="75" spans="1:15" ht="12.75">
      <c r="A75" s="67" t="s">
        <v>188</v>
      </c>
      <c r="B75" s="27"/>
      <c r="C75" s="79">
        <v>7</v>
      </c>
      <c r="D75" s="30" t="s">
        <v>186</v>
      </c>
      <c r="E75" s="30"/>
      <c r="F75" s="75">
        <v>0</v>
      </c>
      <c r="G75" s="68"/>
      <c r="H75" s="30"/>
      <c r="I75" s="30" t="s">
        <v>188</v>
      </c>
      <c r="J75" s="27"/>
      <c r="K75" s="79"/>
      <c r="L75" s="30"/>
      <c r="M75" s="30"/>
      <c r="N75" s="75">
        <v>0</v>
      </c>
      <c r="O75" s="68"/>
    </row>
    <row r="76" spans="1:15" ht="12.75">
      <c r="A76" s="67" t="s">
        <v>177</v>
      </c>
      <c r="B76" s="30"/>
      <c r="C76" s="75"/>
      <c r="D76" s="30" t="s">
        <v>187</v>
      </c>
      <c r="E76" s="30"/>
      <c r="F76" s="75">
        <v>0</v>
      </c>
      <c r="G76" s="68"/>
      <c r="H76" s="30"/>
      <c r="I76" s="30" t="s">
        <v>177</v>
      </c>
      <c r="J76" s="30"/>
      <c r="K76" s="75"/>
      <c r="L76" s="30"/>
      <c r="M76" s="30"/>
      <c r="N76" s="75">
        <v>0</v>
      </c>
      <c r="O76" s="68"/>
    </row>
    <row r="77" spans="1:15" ht="12.75">
      <c r="A77" s="67"/>
      <c r="B77" s="30"/>
      <c r="C77" s="75"/>
      <c r="D77" s="30" t="s">
        <v>189</v>
      </c>
      <c r="E77" s="30"/>
      <c r="F77" s="75"/>
      <c r="G77" s="68"/>
      <c r="H77" s="30"/>
      <c r="I77" s="30"/>
      <c r="J77" s="30"/>
      <c r="K77" s="75"/>
      <c r="L77" s="30"/>
      <c r="M77" s="30"/>
      <c r="N77" s="75"/>
      <c r="O77" s="68"/>
    </row>
    <row r="78" spans="1:15" ht="12.75">
      <c r="A78" s="67"/>
      <c r="B78" s="30"/>
      <c r="C78" s="68"/>
      <c r="D78" s="30"/>
      <c r="E78" s="30"/>
      <c r="F78" s="68"/>
      <c r="G78" s="68"/>
      <c r="H78" s="30"/>
      <c r="I78" s="30"/>
      <c r="J78" s="30"/>
      <c r="K78" s="68"/>
      <c r="L78" s="30"/>
      <c r="M78" s="30"/>
      <c r="N78" s="68"/>
      <c r="O78" s="68"/>
    </row>
    <row r="79" spans="1:15" ht="12.75">
      <c r="A79" s="67"/>
      <c r="B79" s="30"/>
      <c r="C79" s="75"/>
      <c r="D79" s="74"/>
      <c r="E79" s="74"/>
      <c r="F79" s="75"/>
      <c r="G79" s="68"/>
      <c r="H79" s="30"/>
      <c r="I79" s="30"/>
      <c r="J79" s="30"/>
      <c r="K79" s="75"/>
      <c r="L79" s="74"/>
      <c r="M79" s="74"/>
      <c r="N79" s="75"/>
      <c r="O79" s="68"/>
    </row>
    <row r="80" spans="1:15" ht="12.75">
      <c r="A80" s="29"/>
      <c r="B80" s="27"/>
      <c r="C80" s="28"/>
      <c r="D80" s="30"/>
      <c r="E80" s="30"/>
      <c r="F80" s="68"/>
      <c r="G80" s="68"/>
      <c r="H80" s="30"/>
      <c r="I80" s="27"/>
      <c r="J80" s="27"/>
      <c r="K80" s="28"/>
      <c r="L80" s="30"/>
      <c r="M80" s="30"/>
      <c r="N80" s="68"/>
      <c r="O80" s="68"/>
    </row>
    <row r="81" spans="1:15" ht="12.75">
      <c r="A81" s="67"/>
      <c r="B81" s="30"/>
      <c r="C81" s="69">
        <f>F81</f>
        <v>580</v>
      </c>
      <c r="D81" s="30"/>
      <c r="E81" s="30"/>
      <c r="F81" s="69">
        <f>SUM(F73:F80)</f>
        <v>580</v>
      </c>
      <c r="G81" s="68"/>
      <c r="H81" s="30"/>
      <c r="I81" s="30"/>
      <c r="J81" s="30"/>
      <c r="K81" s="69">
        <f>N81</f>
        <v>21487</v>
      </c>
      <c r="L81" s="30"/>
      <c r="M81" s="30"/>
      <c r="N81" s="69">
        <f>SUM(N73:N80)</f>
        <v>21487</v>
      </c>
      <c r="O81" s="68"/>
    </row>
    <row r="82" spans="1:15" ht="12.75">
      <c r="A82" s="70"/>
      <c r="B82" s="31"/>
      <c r="C82" s="31"/>
      <c r="D82" s="31"/>
      <c r="E82" s="31"/>
      <c r="F82" s="31"/>
      <c r="G82" s="71"/>
      <c r="H82" s="31"/>
      <c r="I82" s="31"/>
      <c r="J82" s="31"/>
      <c r="K82" s="31"/>
      <c r="L82" s="31"/>
      <c r="M82" s="31"/>
      <c r="N82" s="31"/>
      <c r="O82" s="71"/>
    </row>
    <row r="83" spans="9:15" ht="12.75">
      <c r="I83" s="195"/>
      <c r="J83" s="195"/>
      <c r="K83" s="196" t="s">
        <v>178</v>
      </c>
      <c r="L83" s="195"/>
      <c r="M83" s="195"/>
      <c r="N83" s="195" t="s">
        <v>264</v>
      </c>
      <c r="O83" s="197"/>
    </row>
    <row r="84" spans="9:15" ht="12.75">
      <c r="I84" s="195" t="s">
        <v>94</v>
      </c>
      <c r="J84" s="195"/>
      <c r="K84" s="193">
        <v>22622</v>
      </c>
      <c r="L84" s="195" t="s">
        <v>95</v>
      </c>
      <c r="M84" s="195"/>
      <c r="N84" s="195"/>
      <c r="O84" s="193">
        <v>20852</v>
      </c>
    </row>
    <row r="85" spans="9:15" ht="12.75">
      <c r="I85" s="198" t="s">
        <v>39</v>
      </c>
      <c r="J85" s="198"/>
      <c r="K85" s="199">
        <v>5380</v>
      </c>
      <c r="L85" s="198" t="s">
        <v>38</v>
      </c>
      <c r="M85" s="198"/>
      <c r="N85" s="195"/>
      <c r="O85" s="199">
        <f>2252+5083</f>
        <v>7335</v>
      </c>
    </row>
    <row r="86" spans="9:15" ht="12.75">
      <c r="I86" s="198" t="s">
        <v>46</v>
      </c>
      <c r="J86" s="195"/>
      <c r="K86" s="199">
        <v>2310</v>
      </c>
      <c r="L86" s="198"/>
      <c r="M86" s="195"/>
      <c r="N86" s="195"/>
      <c r="O86" s="199">
        <v>0</v>
      </c>
    </row>
    <row r="87" spans="9:15" ht="12.75">
      <c r="I87" s="198"/>
      <c r="J87" s="198"/>
      <c r="K87" s="199"/>
      <c r="L87" s="198" t="s">
        <v>104</v>
      </c>
      <c r="M87" s="198"/>
      <c r="N87" s="195"/>
      <c r="O87" s="199">
        <f>+K84+K85+K86-O84-O85</f>
        <v>2125</v>
      </c>
    </row>
    <row r="88" spans="9:15" ht="12.75">
      <c r="I88" s="198"/>
      <c r="J88" s="198"/>
      <c r="K88" s="199"/>
      <c r="L88" s="198" t="s">
        <v>179</v>
      </c>
      <c r="M88" s="198"/>
      <c r="N88" s="195"/>
      <c r="O88" s="199">
        <v>0</v>
      </c>
    </row>
    <row r="89" spans="9:15" ht="12.75">
      <c r="I89" s="195"/>
      <c r="J89" s="195"/>
      <c r="K89" s="193"/>
      <c r="L89" s="192"/>
      <c r="M89" s="192"/>
      <c r="N89" s="192"/>
      <c r="O89" s="193"/>
    </row>
    <row r="90" spans="9:15" ht="12.75">
      <c r="I90" s="195"/>
      <c r="J90" s="195"/>
      <c r="K90" s="200"/>
      <c r="L90" s="198"/>
      <c r="M90" s="195"/>
      <c r="N90" s="195"/>
      <c r="O90" s="199"/>
    </row>
    <row r="91" spans="9:15" ht="13.5" thickBot="1">
      <c r="I91" s="192"/>
      <c r="J91" s="192"/>
      <c r="K91" s="194">
        <f>SUM(K84:K90)</f>
        <v>30312</v>
      </c>
      <c r="L91" s="195"/>
      <c r="M91" s="195"/>
      <c r="N91" s="195"/>
      <c r="O91" s="194">
        <f>SUM(O84:O90)</f>
        <v>30312</v>
      </c>
    </row>
    <row r="92" spans="9:15" ht="13.5" thickTop="1">
      <c r="I92" s="192"/>
      <c r="J92" s="192"/>
      <c r="K92" s="192"/>
      <c r="L92" s="192"/>
      <c r="M92" s="192"/>
      <c r="N92" s="192"/>
      <c r="O92" s="192"/>
    </row>
    <row r="93" spans="9:15" ht="12.75">
      <c r="I93" s="74"/>
      <c r="J93" s="74"/>
      <c r="K93" s="74"/>
      <c r="L93" s="74"/>
      <c r="M93" s="74"/>
      <c r="N93" s="74"/>
      <c r="O93" s="74"/>
    </row>
    <row r="94" spans="9:15" ht="12.75">
      <c r="I94" s="74"/>
      <c r="J94" s="74"/>
      <c r="K94" s="74"/>
      <c r="L94" s="74"/>
      <c r="M94" s="74"/>
      <c r="N94" s="74"/>
      <c r="O94" s="74"/>
    </row>
    <row r="95" spans="9:15" ht="12.75">
      <c r="I95" s="74"/>
      <c r="J95" s="74"/>
      <c r="K95" s="74"/>
      <c r="L95" s="74"/>
      <c r="M95" s="74"/>
      <c r="N95" s="74"/>
      <c r="O95" s="74"/>
    </row>
    <row r="96" spans="9:15" ht="12.75">
      <c r="I96" s="74"/>
      <c r="J96" s="74"/>
      <c r="K96" s="74"/>
      <c r="L96" s="74"/>
      <c r="M96" s="74"/>
      <c r="N96" s="74"/>
      <c r="O96" s="74"/>
    </row>
    <row r="97" spans="9:15" ht="12.75">
      <c r="I97" s="74"/>
      <c r="J97" s="74"/>
      <c r="K97" s="74"/>
      <c r="L97" s="74"/>
      <c r="M97" s="74"/>
      <c r="N97" s="74"/>
      <c r="O97" s="74"/>
    </row>
    <row r="98" spans="9:15" ht="12.75">
      <c r="I98" s="74"/>
      <c r="J98" s="74"/>
      <c r="K98" s="74"/>
      <c r="L98" s="74"/>
      <c r="M98" s="74"/>
      <c r="N98" s="74"/>
      <c r="O98" s="74"/>
    </row>
    <row r="99" ht="12.75">
      <c r="K99" s="68"/>
    </row>
  </sheetData>
  <printOptions/>
  <pageMargins left="0.25" right="0.25" top="1" bottom="1" header="0.5" footer="0.5"/>
  <pageSetup horizontalDpi="600" verticalDpi="600" orientation="landscape" scale="75" r:id="rId3"/>
  <legacyDrawing r:id="rId2"/>
</worksheet>
</file>

<file path=xl/worksheets/sheet6.xml><?xml version="1.0" encoding="utf-8"?>
<worksheet xmlns="http://schemas.openxmlformats.org/spreadsheetml/2006/main" xmlns:r="http://schemas.openxmlformats.org/officeDocument/2006/relationships">
  <dimension ref="A1:S591"/>
  <sheetViews>
    <sheetView zoomScale="75" zoomScaleNormal="75" workbookViewId="0" topLeftCell="A150">
      <selection activeCell="B163" sqref="B163"/>
    </sheetView>
  </sheetViews>
  <sheetFormatPr defaultColWidth="9.140625" defaultRowHeight="12.75"/>
  <cols>
    <col min="1" max="1" width="7.28125" style="93" customWidth="1"/>
    <col min="2" max="2" width="16.57421875" style="93" customWidth="1"/>
    <col min="3" max="3" width="20.7109375" style="93" customWidth="1"/>
    <col min="4" max="4" width="18.140625" style="93" customWidth="1"/>
    <col min="5" max="5" width="18.28125" style="93" customWidth="1"/>
    <col min="6" max="6" width="17.00390625" style="93" customWidth="1"/>
    <col min="7" max="8" width="15.7109375" style="93" customWidth="1"/>
    <col min="9" max="9" width="17.00390625" style="93" customWidth="1"/>
    <col min="10" max="10" width="17.8515625" style="93" customWidth="1"/>
    <col min="11" max="11" width="10.140625" style="91" customWidth="1"/>
    <col min="12" max="12" width="13.28125" style="91" customWidth="1"/>
    <col min="13" max="16384" width="9.140625" style="91" customWidth="1"/>
  </cols>
  <sheetData>
    <row r="1" ht="21.75" customHeight="1">
      <c r="A1" s="203" t="s">
        <v>271</v>
      </c>
    </row>
    <row r="2" ht="17.25" customHeight="1">
      <c r="A2" s="93" t="s">
        <v>107</v>
      </c>
    </row>
    <row r="3" ht="18">
      <c r="A3" s="93" t="s">
        <v>377</v>
      </c>
    </row>
    <row r="4" ht="18">
      <c r="A4" s="93" t="s">
        <v>108</v>
      </c>
    </row>
    <row r="6" spans="1:9" ht="18" customHeight="1">
      <c r="A6" s="95"/>
      <c r="B6" s="103"/>
      <c r="C6" s="97"/>
      <c r="D6" s="97"/>
      <c r="E6" s="97"/>
      <c r="F6" s="154"/>
      <c r="G6" s="154"/>
      <c r="H6" s="154"/>
      <c r="I6" s="154"/>
    </row>
    <row r="7" spans="1:2" ht="18" customHeight="1">
      <c r="A7" s="168" t="s">
        <v>109</v>
      </c>
      <c r="B7" s="155" t="s">
        <v>191</v>
      </c>
    </row>
    <row r="8" spans="1:2" ht="18" customHeight="1">
      <c r="A8" s="168"/>
      <c r="B8" s="155"/>
    </row>
    <row r="9" spans="1:10" ht="54" customHeight="1">
      <c r="A9" s="95"/>
      <c r="B9" s="282" t="s">
        <v>327</v>
      </c>
      <c r="C9" s="282"/>
      <c r="D9" s="282"/>
      <c r="E9" s="282"/>
      <c r="F9" s="282"/>
      <c r="G9" s="282"/>
      <c r="H9" s="282"/>
      <c r="I9" s="282"/>
      <c r="J9" s="282"/>
    </row>
    <row r="10" spans="1:9" ht="18">
      <c r="A10" s="95"/>
      <c r="B10" s="96"/>
      <c r="C10" s="97"/>
      <c r="D10" s="97"/>
      <c r="E10" s="97"/>
      <c r="F10" s="97"/>
      <c r="G10" s="97"/>
      <c r="H10" s="97"/>
      <c r="I10" s="97"/>
    </row>
    <row r="11" spans="1:10" ht="36" customHeight="1">
      <c r="A11" s="95"/>
      <c r="B11" s="282" t="s">
        <v>314</v>
      </c>
      <c r="C11" s="282"/>
      <c r="D11" s="282"/>
      <c r="E11" s="282"/>
      <c r="F11" s="282"/>
      <c r="G11" s="282"/>
      <c r="H11" s="282"/>
      <c r="I11" s="282"/>
      <c r="J11" s="297"/>
    </row>
    <row r="12" spans="1:10" ht="18">
      <c r="A12" s="95"/>
      <c r="B12" s="96"/>
      <c r="C12" s="96"/>
      <c r="D12" s="96"/>
      <c r="E12" s="96"/>
      <c r="F12" s="96"/>
      <c r="G12" s="96"/>
      <c r="H12" s="96"/>
      <c r="I12" s="96"/>
      <c r="J12" s="201"/>
    </row>
    <row r="13" spans="1:10" ht="18">
      <c r="A13" s="95"/>
      <c r="B13" s="96"/>
      <c r="C13" s="96"/>
      <c r="D13" s="96"/>
      <c r="E13" s="96"/>
      <c r="F13" s="96"/>
      <c r="G13" s="96"/>
      <c r="H13" s="96"/>
      <c r="I13" s="96"/>
      <c r="J13" s="201"/>
    </row>
    <row r="14" spans="1:10" ht="18" customHeight="1">
      <c r="A14" s="168" t="s">
        <v>110</v>
      </c>
      <c r="B14" s="155" t="s">
        <v>192</v>
      </c>
      <c r="I14" s="294"/>
      <c r="J14" s="294"/>
    </row>
    <row r="15" spans="1:10" ht="18" customHeight="1">
      <c r="A15" s="168"/>
      <c r="B15" s="155"/>
      <c r="I15" s="98"/>
      <c r="J15" s="98"/>
    </row>
    <row r="16" spans="1:10" ht="18" customHeight="1">
      <c r="A16" s="168"/>
      <c r="B16" s="282" t="s">
        <v>111</v>
      </c>
      <c r="C16" s="282"/>
      <c r="D16" s="282"/>
      <c r="E16" s="282"/>
      <c r="F16" s="282"/>
      <c r="G16" s="282"/>
      <c r="H16" s="282"/>
      <c r="I16" s="282"/>
      <c r="J16" s="297"/>
    </row>
    <row r="17" spans="1:10" ht="18">
      <c r="A17" s="168"/>
      <c r="B17" s="96"/>
      <c r="C17" s="96"/>
      <c r="D17" s="96"/>
      <c r="E17" s="96"/>
      <c r="F17" s="96"/>
      <c r="G17" s="96"/>
      <c r="H17" s="96"/>
      <c r="I17" s="96"/>
      <c r="J17" s="201"/>
    </row>
    <row r="18" spans="1:10" ht="18" customHeight="1">
      <c r="A18" s="168"/>
      <c r="I18" s="98"/>
      <c r="J18" s="98"/>
    </row>
    <row r="19" spans="1:10" ht="18" customHeight="1">
      <c r="A19" s="168" t="s">
        <v>112</v>
      </c>
      <c r="B19" s="155" t="s">
        <v>113</v>
      </c>
      <c r="I19" s="98"/>
      <c r="J19" s="98"/>
    </row>
    <row r="20" spans="1:10" ht="18" customHeight="1">
      <c r="A20" s="168"/>
      <c r="B20" s="155"/>
      <c r="I20" s="98"/>
      <c r="J20" s="98"/>
    </row>
    <row r="21" spans="1:10" ht="18" customHeight="1">
      <c r="A21" s="168"/>
      <c r="B21" s="282" t="s">
        <v>50</v>
      </c>
      <c r="C21" s="282"/>
      <c r="D21" s="282"/>
      <c r="E21" s="282"/>
      <c r="F21" s="282"/>
      <c r="G21" s="282"/>
      <c r="H21" s="282"/>
      <c r="I21" s="282"/>
      <c r="J21" s="297"/>
    </row>
    <row r="22" spans="1:10" ht="18" customHeight="1">
      <c r="A22" s="168"/>
      <c r="B22" s="96"/>
      <c r="C22" s="96"/>
      <c r="D22" s="96"/>
      <c r="E22" s="96"/>
      <c r="F22" s="96"/>
      <c r="G22" s="96"/>
      <c r="H22" s="96"/>
      <c r="I22" s="96"/>
      <c r="J22" s="201"/>
    </row>
    <row r="23" spans="1:10" ht="18" customHeight="1">
      <c r="A23" s="168"/>
      <c r="I23" s="98"/>
      <c r="J23" s="98"/>
    </row>
    <row r="24" spans="1:10" ht="18" customHeight="1">
      <c r="A24" s="168" t="s">
        <v>114</v>
      </c>
      <c r="B24" s="155" t="s">
        <v>193</v>
      </c>
      <c r="I24" s="98"/>
      <c r="J24" s="98"/>
    </row>
    <row r="25" spans="1:10" ht="18" customHeight="1">
      <c r="A25" s="168"/>
      <c r="B25" s="155"/>
      <c r="I25" s="98"/>
      <c r="J25" s="98"/>
    </row>
    <row r="26" spans="1:11" s="225" customFormat="1" ht="33.75" customHeight="1">
      <c r="A26" s="226"/>
      <c r="B26" s="282" t="s">
        <v>378</v>
      </c>
      <c r="C26" s="282"/>
      <c r="D26" s="282"/>
      <c r="E26" s="282"/>
      <c r="F26" s="282"/>
      <c r="G26" s="282"/>
      <c r="H26" s="282"/>
      <c r="I26" s="282"/>
      <c r="J26" s="297"/>
      <c r="K26" s="91"/>
    </row>
    <row r="27" spans="1:10" ht="18">
      <c r="A27" s="95"/>
      <c r="B27" s="96"/>
      <c r="C27" s="96"/>
      <c r="D27" s="96"/>
      <c r="E27" s="96"/>
      <c r="F27" s="96"/>
      <c r="G27" s="96"/>
      <c r="H27" s="96"/>
      <c r="I27" s="96"/>
      <c r="J27" s="201"/>
    </row>
    <row r="28" spans="1:10" ht="18" customHeight="1">
      <c r="A28" s="95"/>
      <c r="I28" s="98"/>
      <c r="J28" s="98"/>
    </row>
    <row r="29" spans="1:10" ht="18" customHeight="1">
      <c r="A29" s="168" t="s">
        <v>115</v>
      </c>
      <c r="B29" s="155" t="s">
        <v>194</v>
      </c>
      <c r="I29" s="98"/>
      <c r="J29" s="98"/>
    </row>
    <row r="30" spans="1:10" ht="18" customHeight="1">
      <c r="A30" s="168"/>
      <c r="B30" s="155"/>
      <c r="I30" s="98"/>
      <c r="J30" s="98"/>
    </row>
    <row r="31" spans="1:10" ht="35.25" customHeight="1">
      <c r="A31" s="95"/>
      <c r="B31" s="282" t="s">
        <v>195</v>
      </c>
      <c r="C31" s="282"/>
      <c r="D31" s="282"/>
      <c r="E31" s="282"/>
      <c r="F31" s="282"/>
      <c r="G31" s="282"/>
      <c r="H31" s="282"/>
      <c r="I31" s="282"/>
      <c r="J31" s="297"/>
    </row>
    <row r="32" spans="1:10" ht="18">
      <c r="A32" s="95"/>
      <c r="B32" s="96"/>
      <c r="C32" s="96"/>
      <c r="D32" s="96"/>
      <c r="E32" s="96"/>
      <c r="F32" s="96"/>
      <c r="G32" s="96"/>
      <c r="H32" s="96"/>
      <c r="I32" s="96"/>
      <c r="J32" s="201"/>
    </row>
    <row r="33" spans="1:10" ht="18" customHeight="1">
      <c r="A33" s="95"/>
      <c r="I33" s="98"/>
      <c r="J33" s="98"/>
    </row>
    <row r="34" spans="1:10" ht="18" customHeight="1">
      <c r="A34" s="168" t="s">
        <v>116</v>
      </c>
      <c r="B34" s="155" t="s">
        <v>196</v>
      </c>
      <c r="G34" s="101"/>
      <c r="H34" s="101"/>
      <c r="I34" s="101"/>
      <c r="J34" s="101"/>
    </row>
    <row r="35" spans="1:10" ht="18" customHeight="1">
      <c r="A35" s="168"/>
      <c r="B35" s="155"/>
      <c r="G35" s="101"/>
      <c r="H35" s="101"/>
      <c r="I35" s="101"/>
      <c r="J35" s="101"/>
    </row>
    <row r="36" spans="1:10" ht="112.5" customHeight="1">
      <c r="A36" s="95"/>
      <c r="B36" s="282" t="s">
        <v>4</v>
      </c>
      <c r="C36" s="282"/>
      <c r="D36" s="282"/>
      <c r="E36" s="282"/>
      <c r="F36" s="282"/>
      <c r="G36" s="282"/>
      <c r="H36" s="282"/>
      <c r="I36" s="282"/>
      <c r="J36" s="297"/>
    </row>
    <row r="37" spans="1:10" ht="18">
      <c r="A37" s="95"/>
      <c r="B37" s="96"/>
      <c r="C37" s="96"/>
      <c r="D37" s="96"/>
      <c r="E37" s="96"/>
      <c r="F37" s="96"/>
      <c r="G37" s="96"/>
      <c r="H37" s="96"/>
      <c r="I37" s="96"/>
      <c r="J37" s="201"/>
    </row>
    <row r="38" spans="1:10" ht="18" customHeight="1">
      <c r="A38" s="95"/>
      <c r="B38" s="96"/>
      <c r="C38" s="97"/>
      <c r="D38" s="97"/>
      <c r="E38" s="97"/>
      <c r="F38" s="97"/>
      <c r="G38" s="97"/>
      <c r="H38" s="97"/>
      <c r="I38" s="97"/>
      <c r="J38" s="101"/>
    </row>
    <row r="39" spans="1:10" ht="18" customHeight="1">
      <c r="A39" s="168" t="s">
        <v>117</v>
      </c>
      <c r="B39" s="155" t="s">
        <v>142</v>
      </c>
      <c r="G39" s="101"/>
      <c r="H39" s="101"/>
      <c r="I39" s="101"/>
      <c r="J39" s="101"/>
    </row>
    <row r="40" spans="1:10" ht="18" customHeight="1">
      <c r="A40" s="168"/>
      <c r="B40" s="155"/>
      <c r="G40" s="101"/>
      <c r="H40" s="101"/>
      <c r="I40" s="101"/>
      <c r="J40" s="101"/>
    </row>
    <row r="41" spans="1:10" ht="54" customHeight="1">
      <c r="A41" s="95"/>
      <c r="B41" s="298" t="s">
        <v>325</v>
      </c>
      <c r="C41" s="298"/>
      <c r="D41" s="298"/>
      <c r="E41" s="298"/>
      <c r="F41" s="298"/>
      <c r="G41" s="298"/>
      <c r="H41" s="298"/>
      <c r="I41" s="298"/>
      <c r="J41" s="299"/>
    </row>
    <row r="42" spans="1:10" ht="18" customHeight="1">
      <c r="A42" s="95"/>
      <c r="B42" s="96"/>
      <c r="C42" s="97"/>
      <c r="D42" s="97"/>
      <c r="E42" s="97"/>
      <c r="F42" s="97"/>
      <c r="G42" s="97"/>
      <c r="H42" s="97"/>
      <c r="I42" s="97"/>
      <c r="J42" s="101"/>
    </row>
    <row r="43" spans="1:10" ht="57.75" customHeight="1">
      <c r="A43" s="95"/>
      <c r="B43" s="282" t="s">
        <v>379</v>
      </c>
      <c r="C43" s="282"/>
      <c r="D43" s="282"/>
      <c r="E43" s="282"/>
      <c r="F43" s="282"/>
      <c r="G43" s="282"/>
      <c r="H43" s="282"/>
      <c r="I43" s="282"/>
      <c r="J43" s="293"/>
    </row>
    <row r="44" spans="1:10" ht="18" customHeight="1">
      <c r="A44" s="95"/>
      <c r="B44" s="96"/>
      <c r="C44" s="97"/>
      <c r="D44" s="97"/>
      <c r="E44" s="97"/>
      <c r="F44" s="97"/>
      <c r="G44" s="97"/>
      <c r="H44" s="97"/>
      <c r="I44" s="97"/>
      <c r="J44" s="101"/>
    </row>
    <row r="45" spans="1:10" ht="18" customHeight="1">
      <c r="A45" s="95"/>
      <c r="B45" s="96"/>
      <c r="C45" s="97"/>
      <c r="D45" s="97"/>
      <c r="E45" s="97"/>
      <c r="F45" s="97"/>
      <c r="G45" s="97"/>
      <c r="H45" s="97"/>
      <c r="I45" s="97"/>
      <c r="J45" s="101"/>
    </row>
    <row r="46" spans="1:2" ht="18" customHeight="1">
      <c r="A46" s="168" t="s">
        <v>118</v>
      </c>
      <c r="B46" s="155" t="s">
        <v>216</v>
      </c>
    </row>
    <row r="47" spans="1:11" ht="18" customHeight="1">
      <c r="A47" s="95"/>
      <c r="B47" s="94"/>
      <c r="K47" s="92"/>
    </row>
    <row r="48" spans="2:11" ht="18" customHeight="1">
      <c r="B48" s="159"/>
      <c r="C48" s="160"/>
      <c r="D48" s="151" t="s">
        <v>218</v>
      </c>
      <c r="E48" s="151" t="s">
        <v>218</v>
      </c>
      <c r="F48" s="151"/>
      <c r="G48" s="151" t="s">
        <v>225</v>
      </c>
      <c r="H48" s="151"/>
      <c r="I48" s="151"/>
      <c r="J48" s="151"/>
      <c r="K48" s="92"/>
    </row>
    <row r="49" spans="2:11" ht="18" customHeight="1">
      <c r="B49" s="153"/>
      <c r="C49" s="100"/>
      <c r="D49" s="152" t="s">
        <v>219</v>
      </c>
      <c r="E49" s="152" t="s">
        <v>221</v>
      </c>
      <c r="F49" s="152" t="s">
        <v>223</v>
      </c>
      <c r="G49" s="152" t="s">
        <v>159</v>
      </c>
      <c r="H49" s="152" t="s">
        <v>226</v>
      </c>
      <c r="I49" s="152"/>
      <c r="J49" s="152"/>
      <c r="K49" s="92"/>
    </row>
    <row r="50" spans="2:11" ht="18" customHeight="1">
      <c r="B50" s="301" t="s">
        <v>217</v>
      </c>
      <c r="C50" s="302"/>
      <c r="D50" s="152" t="s">
        <v>220</v>
      </c>
      <c r="E50" s="152" t="s">
        <v>222</v>
      </c>
      <c r="F50" s="152" t="s">
        <v>224</v>
      </c>
      <c r="G50" s="152" t="s">
        <v>222</v>
      </c>
      <c r="H50" s="152" t="s">
        <v>227</v>
      </c>
      <c r="I50" s="152" t="s">
        <v>148</v>
      </c>
      <c r="J50" s="152" t="s">
        <v>105</v>
      </c>
      <c r="K50" s="92"/>
    </row>
    <row r="51" spans="2:11" ht="18" customHeight="1">
      <c r="B51" s="153"/>
      <c r="C51" s="100"/>
      <c r="D51" s="152" t="s">
        <v>138</v>
      </c>
      <c r="E51" s="152" t="s">
        <v>138</v>
      </c>
      <c r="F51" s="152" t="s">
        <v>138</v>
      </c>
      <c r="G51" s="161" t="s">
        <v>138</v>
      </c>
      <c r="H51" s="161" t="s">
        <v>138</v>
      </c>
      <c r="I51" s="152" t="s">
        <v>138</v>
      </c>
      <c r="J51" s="152" t="s">
        <v>138</v>
      </c>
      <c r="K51" s="92"/>
    </row>
    <row r="52" spans="2:11" ht="18" customHeight="1">
      <c r="B52" s="153"/>
      <c r="C52" s="100"/>
      <c r="D52" s="152"/>
      <c r="E52" s="152" t="s">
        <v>336</v>
      </c>
      <c r="F52" s="152"/>
      <c r="G52" s="161"/>
      <c r="H52" s="161"/>
      <c r="I52" s="152"/>
      <c r="J52" s="152"/>
      <c r="K52" s="92"/>
    </row>
    <row r="53" spans="2:11" ht="18" customHeight="1">
      <c r="B53" s="165"/>
      <c r="C53" s="162"/>
      <c r="D53" s="163"/>
      <c r="E53" s="164"/>
      <c r="F53" s="163"/>
      <c r="G53" s="164"/>
      <c r="H53" s="164"/>
      <c r="I53" s="164"/>
      <c r="J53" s="164"/>
      <c r="K53" s="92"/>
    </row>
    <row r="54" spans="2:11" ht="18" customHeight="1">
      <c r="B54" s="153" t="s">
        <v>60</v>
      </c>
      <c r="C54" s="100"/>
      <c r="D54" s="258"/>
      <c r="E54" s="258"/>
      <c r="F54" s="258"/>
      <c r="G54" s="258"/>
      <c r="H54" s="258"/>
      <c r="I54" s="258"/>
      <c r="J54" s="258"/>
      <c r="K54" s="92"/>
    </row>
    <row r="55" spans="2:11" ht="18" customHeight="1">
      <c r="B55" s="153" t="s">
        <v>337</v>
      </c>
      <c r="C55" s="100"/>
      <c r="D55" s="259">
        <v>195599</v>
      </c>
      <c r="E55" s="259">
        <v>963</v>
      </c>
      <c r="F55" s="259">
        <v>27717</v>
      </c>
      <c r="G55" s="259">
        <v>6959</v>
      </c>
      <c r="H55" s="259">
        <v>2921</v>
      </c>
      <c r="I55" s="259">
        <v>287</v>
      </c>
      <c r="J55" s="259">
        <f>SUM(D55:I55)</f>
        <v>234446</v>
      </c>
      <c r="K55" s="92"/>
    </row>
    <row r="56" spans="2:11" ht="18" customHeight="1">
      <c r="B56" s="153" t="s">
        <v>342</v>
      </c>
      <c r="C56" s="100"/>
      <c r="D56" s="259">
        <v>0</v>
      </c>
      <c r="E56" s="259">
        <v>-466</v>
      </c>
      <c r="F56" s="259">
        <v>-54</v>
      </c>
      <c r="G56" s="259">
        <v>-11</v>
      </c>
      <c r="H56" s="259">
        <v>-2169</v>
      </c>
      <c r="I56" s="259">
        <v>0</v>
      </c>
      <c r="J56" s="259">
        <f>SUM(D56:I56)</f>
        <v>-2700</v>
      </c>
      <c r="K56" s="92"/>
    </row>
    <row r="57" spans="2:11" ht="18" customHeight="1">
      <c r="B57" s="153"/>
      <c r="C57" s="100"/>
      <c r="D57" s="259"/>
      <c r="E57" s="259"/>
      <c r="F57" s="259"/>
      <c r="G57" s="259"/>
      <c r="H57" s="259"/>
      <c r="I57" s="259"/>
      <c r="J57" s="259"/>
      <c r="K57" s="92"/>
    </row>
    <row r="58" spans="2:11" ht="18" customHeight="1" thickBot="1">
      <c r="B58" s="153" t="s">
        <v>343</v>
      </c>
      <c r="C58" s="100"/>
      <c r="D58" s="260">
        <f aca="true" t="shared" si="0" ref="D58:J58">SUM(D54:D57)</f>
        <v>195599</v>
      </c>
      <c r="E58" s="260">
        <f t="shared" si="0"/>
        <v>497</v>
      </c>
      <c r="F58" s="260">
        <f t="shared" si="0"/>
        <v>27663</v>
      </c>
      <c r="G58" s="260">
        <f t="shared" si="0"/>
        <v>6948</v>
      </c>
      <c r="H58" s="260">
        <f t="shared" si="0"/>
        <v>752</v>
      </c>
      <c r="I58" s="260">
        <f t="shared" si="0"/>
        <v>287</v>
      </c>
      <c r="J58" s="260">
        <f t="shared" si="0"/>
        <v>231746</v>
      </c>
      <c r="K58" s="92"/>
    </row>
    <row r="59" spans="2:11" ht="18" customHeight="1" thickTop="1">
      <c r="B59" s="153"/>
      <c r="C59" s="100"/>
      <c r="D59" s="258"/>
      <c r="E59" s="259"/>
      <c r="F59" s="258"/>
      <c r="G59" s="259"/>
      <c r="H59" s="259"/>
      <c r="I59" s="259"/>
      <c r="J59" s="259"/>
      <c r="K59" s="92"/>
    </row>
    <row r="60" spans="2:11" ht="18" customHeight="1">
      <c r="B60" s="153" t="s">
        <v>228</v>
      </c>
      <c r="C60" s="100"/>
      <c r="D60" s="258"/>
      <c r="E60" s="259"/>
      <c r="F60" s="258"/>
      <c r="G60" s="259"/>
      <c r="H60" s="259"/>
      <c r="I60" s="259"/>
      <c r="J60" s="259"/>
      <c r="K60" s="92"/>
    </row>
    <row r="61" spans="2:11" ht="18" customHeight="1">
      <c r="B61" s="153" t="s">
        <v>346</v>
      </c>
      <c r="C61" s="100"/>
      <c r="D61" s="259">
        <v>16664</v>
      </c>
      <c r="E61" s="259">
        <v>0</v>
      </c>
      <c r="F61" s="259">
        <v>16702</v>
      </c>
      <c r="G61" s="259">
        <v>280</v>
      </c>
      <c r="H61" s="259">
        <v>-12437</v>
      </c>
      <c r="I61" s="259">
        <v>116</v>
      </c>
      <c r="J61" s="259">
        <f>SUM(D61:I61)</f>
        <v>21325</v>
      </c>
      <c r="K61" s="92"/>
    </row>
    <row r="62" spans="2:11" ht="18" customHeight="1">
      <c r="B62" s="153" t="s">
        <v>338</v>
      </c>
      <c r="C62" s="100"/>
      <c r="D62" s="259"/>
      <c r="E62" s="259"/>
      <c r="F62" s="259"/>
      <c r="G62" s="259"/>
      <c r="H62" s="259"/>
      <c r="I62" s="259"/>
      <c r="J62" s="259"/>
      <c r="K62" s="92"/>
    </row>
    <row r="63" spans="2:11" ht="18" customHeight="1">
      <c r="B63" s="153"/>
      <c r="C63" s="100"/>
      <c r="D63" s="259"/>
      <c r="E63" s="259"/>
      <c r="F63" s="259"/>
      <c r="G63" s="259"/>
      <c r="H63" s="259"/>
      <c r="I63" s="259"/>
      <c r="J63" s="259"/>
      <c r="K63" s="92"/>
    </row>
    <row r="64" spans="2:11" ht="18" customHeight="1">
      <c r="B64" s="153" t="s">
        <v>230</v>
      </c>
      <c r="C64" s="100"/>
      <c r="D64" s="259"/>
      <c r="E64" s="259"/>
      <c r="F64" s="259"/>
      <c r="G64" s="259"/>
      <c r="H64" s="259"/>
      <c r="I64" s="259"/>
      <c r="J64" s="259">
        <v>1472</v>
      </c>
      <c r="K64" s="92"/>
    </row>
    <row r="65" spans="2:10" ht="18" customHeight="1">
      <c r="B65" s="153"/>
      <c r="C65" s="100"/>
      <c r="D65" s="259"/>
      <c r="E65" s="259"/>
      <c r="F65" s="259"/>
      <c r="G65" s="259"/>
      <c r="H65" s="259"/>
      <c r="I65" s="259"/>
      <c r="J65" s="259"/>
    </row>
    <row r="66" spans="2:10" ht="18" customHeight="1">
      <c r="B66" s="153" t="s">
        <v>229</v>
      </c>
      <c r="C66" s="100"/>
      <c r="D66" s="259"/>
      <c r="E66" s="259"/>
      <c r="F66" s="259"/>
      <c r="G66" s="259"/>
      <c r="H66" s="259"/>
      <c r="I66" s="259"/>
      <c r="J66" s="259">
        <v>-1596</v>
      </c>
    </row>
    <row r="67" spans="2:10" ht="18" customHeight="1">
      <c r="B67" s="153"/>
      <c r="C67" s="100"/>
      <c r="D67" s="259"/>
      <c r="E67" s="259"/>
      <c r="F67" s="259"/>
      <c r="G67" s="259"/>
      <c r="H67" s="259"/>
      <c r="I67" s="259"/>
      <c r="J67" s="259"/>
    </row>
    <row r="68" spans="2:10" ht="18" customHeight="1">
      <c r="B68" s="153" t="s">
        <v>234</v>
      </c>
      <c r="C68" s="100"/>
      <c r="D68" s="259"/>
      <c r="E68" s="259"/>
      <c r="F68" s="259"/>
      <c r="G68" s="259"/>
      <c r="H68" s="259"/>
      <c r="I68" s="259"/>
      <c r="J68" s="259"/>
    </row>
    <row r="69" spans="2:10" ht="18" customHeight="1">
      <c r="B69" s="153" t="s">
        <v>253</v>
      </c>
      <c r="C69" s="100"/>
      <c r="D69" s="259"/>
      <c r="E69" s="259"/>
      <c r="F69" s="259"/>
      <c r="G69" s="259"/>
      <c r="H69" s="259"/>
      <c r="I69" s="259"/>
      <c r="J69" s="259">
        <v>6009</v>
      </c>
    </row>
    <row r="70" spans="2:10" ht="18" customHeight="1">
      <c r="B70" s="153"/>
      <c r="C70" s="100"/>
      <c r="D70" s="259"/>
      <c r="E70" s="259"/>
      <c r="F70" s="259"/>
      <c r="G70" s="259"/>
      <c r="H70" s="259"/>
      <c r="I70" s="259"/>
      <c r="J70" s="261"/>
    </row>
    <row r="71" spans="2:10" ht="18" customHeight="1">
      <c r="B71" s="153"/>
      <c r="C71" s="100"/>
      <c r="D71" s="259"/>
      <c r="E71" s="259"/>
      <c r="F71" s="259"/>
      <c r="G71" s="259"/>
      <c r="H71" s="259"/>
      <c r="I71" s="259"/>
      <c r="J71" s="259"/>
    </row>
    <row r="72" spans="2:10" ht="18" customHeight="1">
      <c r="B72" s="153" t="s">
        <v>231</v>
      </c>
      <c r="C72" s="100"/>
      <c r="D72" s="259"/>
      <c r="E72" s="259"/>
      <c r="F72" s="259"/>
      <c r="G72" s="259"/>
      <c r="H72" s="259"/>
      <c r="I72" s="259"/>
      <c r="J72" s="259">
        <f>SUM(J59:J71)</f>
        <v>27210</v>
      </c>
    </row>
    <row r="73" spans="2:10" ht="18" customHeight="1">
      <c r="B73" s="153"/>
      <c r="C73" s="100"/>
      <c r="D73" s="259"/>
      <c r="E73" s="259"/>
      <c r="F73" s="259"/>
      <c r="G73" s="259"/>
      <c r="H73" s="259"/>
      <c r="I73" s="259"/>
      <c r="J73" s="259"/>
    </row>
    <row r="74" spans="2:10" ht="18" customHeight="1">
      <c r="B74" s="153" t="s">
        <v>232</v>
      </c>
      <c r="C74" s="100"/>
      <c r="D74" s="259"/>
      <c r="E74" s="259"/>
      <c r="F74" s="259"/>
      <c r="G74" s="259"/>
      <c r="H74" s="259"/>
      <c r="I74" s="259"/>
      <c r="J74" s="259">
        <v>-7312</v>
      </c>
    </row>
    <row r="75" spans="2:10" ht="18" customHeight="1">
      <c r="B75" s="153"/>
      <c r="C75" s="100"/>
      <c r="D75" s="259"/>
      <c r="E75" s="259"/>
      <c r="F75" s="259"/>
      <c r="G75" s="259"/>
      <c r="H75" s="259"/>
      <c r="I75" s="262"/>
      <c r="J75" s="261"/>
    </row>
    <row r="76" spans="2:10" ht="18" customHeight="1">
      <c r="B76" s="153"/>
      <c r="C76" s="100"/>
      <c r="D76" s="259"/>
      <c r="E76" s="259"/>
      <c r="F76" s="259"/>
      <c r="G76" s="259"/>
      <c r="H76" s="259"/>
      <c r="I76" s="262"/>
      <c r="J76" s="259"/>
    </row>
    <row r="77" spans="2:10" ht="18" customHeight="1">
      <c r="B77" s="153" t="s">
        <v>339</v>
      </c>
      <c r="C77" s="100"/>
      <c r="D77" s="258"/>
      <c r="E77" s="259"/>
      <c r="F77" s="258"/>
      <c r="G77" s="259"/>
      <c r="H77" s="259"/>
      <c r="I77" s="262"/>
      <c r="J77" s="259">
        <f>SUM(J71:J74)</f>
        <v>19898</v>
      </c>
    </row>
    <row r="78" spans="2:10" ht="18" customHeight="1">
      <c r="B78" s="153" t="s">
        <v>338</v>
      </c>
      <c r="C78" s="100"/>
      <c r="D78" s="258"/>
      <c r="E78" s="259"/>
      <c r="F78" s="258"/>
      <c r="G78" s="259"/>
      <c r="H78" s="259"/>
      <c r="I78" s="259"/>
      <c r="J78" s="259"/>
    </row>
    <row r="79" spans="2:10" ht="18" customHeight="1">
      <c r="B79" s="153"/>
      <c r="C79" s="100"/>
      <c r="D79" s="258"/>
      <c r="E79" s="259"/>
      <c r="F79" s="258"/>
      <c r="G79" s="259"/>
      <c r="H79" s="259"/>
      <c r="I79" s="259"/>
      <c r="J79" s="259"/>
    </row>
    <row r="80" spans="2:10" ht="18" customHeight="1">
      <c r="B80" s="153" t="s">
        <v>339</v>
      </c>
      <c r="C80" s="100"/>
      <c r="D80" s="258"/>
      <c r="E80" s="259"/>
      <c r="F80" s="258"/>
      <c r="G80" s="259"/>
      <c r="H80" s="259"/>
      <c r="I80" s="259"/>
      <c r="J80" s="259">
        <v>629</v>
      </c>
    </row>
    <row r="81" spans="2:10" ht="18" customHeight="1">
      <c r="B81" s="153" t="s">
        <v>344</v>
      </c>
      <c r="C81" s="100"/>
      <c r="D81" s="258"/>
      <c r="E81" s="259"/>
      <c r="F81" s="258"/>
      <c r="G81" s="259"/>
      <c r="H81" s="259"/>
      <c r="I81" s="259"/>
      <c r="J81" s="261"/>
    </row>
    <row r="82" spans="2:10" ht="18" customHeight="1">
      <c r="B82" s="153"/>
      <c r="C82" s="100"/>
      <c r="D82" s="258"/>
      <c r="E82" s="259"/>
      <c r="F82" s="258"/>
      <c r="G82" s="259"/>
      <c r="H82" s="259"/>
      <c r="I82" s="259"/>
      <c r="J82" s="259"/>
    </row>
    <row r="83" spans="2:10" ht="18" customHeight="1">
      <c r="B83" s="153" t="s">
        <v>340</v>
      </c>
      <c r="C83" s="100"/>
      <c r="D83" s="258"/>
      <c r="E83" s="259"/>
      <c r="F83" s="258"/>
      <c r="G83" s="259"/>
      <c r="H83" s="259"/>
      <c r="I83" s="259"/>
      <c r="J83" s="259">
        <f>SUM(J77:J80)</f>
        <v>20527</v>
      </c>
    </row>
    <row r="84" spans="2:10" ht="18" customHeight="1" thickBot="1">
      <c r="B84" s="153"/>
      <c r="C84" s="100"/>
      <c r="D84" s="258"/>
      <c r="E84" s="259"/>
      <c r="F84" s="258"/>
      <c r="G84" s="259"/>
      <c r="H84" s="259"/>
      <c r="I84" s="259"/>
      <c r="J84" s="263"/>
    </row>
    <row r="85" spans="2:10" ht="18" customHeight="1" thickTop="1">
      <c r="B85" s="153"/>
      <c r="C85" s="100"/>
      <c r="D85" s="258"/>
      <c r="E85" s="259"/>
      <c r="F85" s="258"/>
      <c r="G85" s="259"/>
      <c r="H85" s="259"/>
      <c r="I85" s="259"/>
      <c r="J85" s="259"/>
    </row>
    <row r="86" spans="2:10" ht="18" customHeight="1">
      <c r="B86" s="153" t="s">
        <v>235</v>
      </c>
      <c r="C86" s="100"/>
      <c r="D86" s="258"/>
      <c r="E86" s="259"/>
      <c r="F86" s="258"/>
      <c r="G86" s="259"/>
      <c r="H86" s="259"/>
      <c r="I86" s="259"/>
      <c r="J86" s="259"/>
    </row>
    <row r="87" spans="2:10" ht="18" customHeight="1">
      <c r="B87" s="153" t="s">
        <v>256</v>
      </c>
      <c r="C87" s="100"/>
      <c r="D87" s="258"/>
      <c r="E87" s="259"/>
      <c r="F87" s="258"/>
      <c r="G87" s="259"/>
      <c r="H87" s="259"/>
      <c r="I87" s="259"/>
      <c r="J87" s="259">
        <f>J83</f>
        <v>20527</v>
      </c>
    </row>
    <row r="88" spans="2:10" ht="18" customHeight="1">
      <c r="B88" s="153" t="s">
        <v>255</v>
      </c>
      <c r="C88" s="100"/>
      <c r="D88" s="258"/>
      <c r="E88" s="259"/>
      <c r="F88" s="258"/>
      <c r="G88" s="259"/>
      <c r="H88" s="259"/>
      <c r="I88" s="259"/>
      <c r="J88" s="259">
        <v>0</v>
      </c>
    </row>
    <row r="89" spans="2:10" ht="18" customHeight="1">
      <c r="B89" s="153"/>
      <c r="C89" s="100"/>
      <c r="D89" s="258"/>
      <c r="E89" s="259"/>
      <c r="F89" s="258"/>
      <c r="G89" s="259"/>
      <c r="H89" s="259"/>
      <c r="I89" s="259"/>
      <c r="J89" s="261"/>
    </row>
    <row r="90" spans="2:10" ht="18" customHeight="1">
      <c r="B90" s="153"/>
      <c r="C90" s="100"/>
      <c r="D90" s="258"/>
      <c r="E90" s="259"/>
      <c r="F90" s="258"/>
      <c r="G90" s="259"/>
      <c r="H90" s="259"/>
      <c r="I90" s="259"/>
      <c r="J90" s="259"/>
    </row>
    <row r="91" spans="2:10" ht="18" customHeight="1" thickBot="1">
      <c r="B91" s="153" t="s">
        <v>233</v>
      </c>
      <c r="C91" s="100"/>
      <c r="D91" s="258"/>
      <c r="E91" s="259"/>
      <c r="F91" s="258"/>
      <c r="G91" s="259"/>
      <c r="H91" s="259"/>
      <c r="I91" s="259"/>
      <c r="J91" s="263">
        <f>SUM(J85:J88)</f>
        <v>20527</v>
      </c>
    </row>
    <row r="92" spans="2:10" ht="18" customHeight="1" thickTop="1">
      <c r="B92" s="165"/>
      <c r="C92" s="162"/>
      <c r="D92" s="264"/>
      <c r="E92" s="265"/>
      <c r="F92" s="264"/>
      <c r="G92" s="265"/>
      <c r="H92" s="265"/>
      <c r="I92" s="265"/>
      <c r="J92" s="265"/>
    </row>
    <row r="93" spans="2:10" ht="18" customHeight="1">
      <c r="B93" s="100"/>
      <c r="C93" s="100"/>
      <c r="D93" s="266"/>
      <c r="E93" s="267"/>
      <c r="F93" s="266"/>
      <c r="G93" s="267"/>
      <c r="H93" s="267"/>
      <c r="I93" s="267"/>
      <c r="J93" s="267"/>
    </row>
    <row r="94" spans="5:10" ht="18" customHeight="1">
      <c r="E94" s="102"/>
      <c r="G94" s="102"/>
      <c r="H94" s="102"/>
      <c r="I94" s="102"/>
      <c r="J94" s="102"/>
    </row>
    <row r="95" spans="1:10" ht="18" customHeight="1">
      <c r="A95" s="168" t="s">
        <v>120</v>
      </c>
      <c r="B95" s="155" t="s">
        <v>197</v>
      </c>
      <c r="G95" s="102"/>
      <c r="H95" s="102"/>
      <c r="I95" s="102"/>
      <c r="J95" s="102"/>
    </row>
    <row r="96" spans="1:10" ht="18" customHeight="1">
      <c r="A96" s="168"/>
      <c r="B96" s="155"/>
      <c r="G96" s="102"/>
      <c r="H96" s="102"/>
      <c r="I96" s="102"/>
      <c r="J96" s="102"/>
    </row>
    <row r="97" spans="1:10" ht="32.25" customHeight="1">
      <c r="A97" s="98"/>
      <c r="B97" s="282" t="s">
        <v>198</v>
      </c>
      <c r="C97" s="282"/>
      <c r="D97" s="282"/>
      <c r="E97" s="282"/>
      <c r="F97" s="282"/>
      <c r="G97" s="282"/>
      <c r="H97" s="282"/>
      <c r="I97" s="282"/>
      <c r="J97" s="297"/>
    </row>
    <row r="98" spans="1:10" ht="18" customHeight="1">
      <c r="A98" s="98"/>
      <c r="B98" s="96"/>
      <c r="C98" s="96"/>
      <c r="D98" s="96"/>
      <c r="E98" s="96"/>
      <c r="F98" s="96"/>
      <c r="G98" s="96"/>
      <c r="H98" s="96"/>
      <c r="I98" s="96"/>
      <c r="J98" s="201"/>
    </row>
    <row r="99" spans="1:10" ht="18" customHeight="1">
      <c r="A99" s="98"/>
      <c r="E99" s="102"/>
      <c r="G99" s="102"/>
      <c r="H99" s="102"/>
      <c r="I99" s="102"/>
      <c r="J99" s="102"/>
    </row>
    <row r="100" spans="1:10" ht="18" customHeight="1">
      <c r="A100" s="168" t="s">
        <v>121</v>
      </c>
      <c r="B100" s="155" t="s">
        <v>199</v>
      </c>
      <c r="E100" s="102"/>
      <c r="G100" s="102"/>
      <c r="H100" s="102"/>
      <c r="I100" s="102"/>
      <c r="J100" s="102"/>
    </row>
    <row r="101" spans="1:10" ht="18" customHeight="1">
      <c r="A101" s="168"/>
      <c r="B101" s="155"/>
      <c r="E101" s="102"/>
      <c r="G101" s="102"/>
      <c r="H101" s="102"/>
      <c r="I101" s="102"/>
      <c r="J101" s="102"/>
    </row>
    <row r="102" spans="1:10" ht="33.75" customHeight="1">
      <c r="A102" s="95"/>
      <c r="B102" s="282" t="s">
        <v>200</v>
      </c>
      <c r="C102" s="282"/>
      <c r="D102" s="282"/>
      <c r="E102" s="282"/>
      <c r="F102" s="282"/>
      <c r="G102" s="282"/>
      <c r="H102" s="282"/>
      <c r="I102" s="282"/>
      <c r="J102" s="297"/>
    </row>
    <row r="103" spans="1:10" ht="18" customHeight="1">
      <c r="A103" s="95"/>
      <c r="B103" s="96"/>
      <c r="C103" s="96"/>
      <c r="D103" s="96"/>
      <c r="E103" s="96"/>
      <c r="F103" s="96"/>
      <c r="G103" s="96"/>
      <c r="H103" s="96"/>
      <c r="I103" s="96"/>
      <c r="J103" s="201"/>
    </row>
    <row r="104" spans="5:10" ht="18" customHeight="1">
      <c r="E104" s="102"/>
      <c r="F104" s="102"/>
      <c r="G104" s="102"/>
      <c r="H104" s="102"/>
      <c r="I104" s="102"/>
      <c r="J104" s="102"/>
    </row>
    <row r="105" spans="1:10" ht="18" customHeight="1">
      <c r="A105" s="168" t="s">
        <v>122</v>
      </c>
      <c r="B105" s="155" t="s">
        <v>123</v>
      </c>
      <c r="G105" s="102"/>
      <c r="H105" s="102"/>
      <c r="I105" s="102"/>
      <c r="J105" s="102"/>
    </row>
    <row r="106" spans="1:10" ht="18" customHeight="1">
      <c r="A106" s="168"/>
      <c r="B106" s="155"/>
      <c r="G106" s="102"/>
      <c r="H106" s="102"/>
      <c r="I106" s="102"/>
      <c r="J106" s="102"/>
    </row>
    <row r="107" spans="1:10" ht="24" customHeight="1">
      <c r="A107" s="168"/>
      <c r="B107" s="298" t="s">
        <v>358</v>
      </c>
      <c r="C107" s="298"/>
      <c r="D107" s="298"/>
      <c r="E107" s="298"/>
      <c r="F107" s="298"/>
      <c r="G107" s="298"/>
      <c r="H107" s="298"/>
      <c r="I107" s="298"/>
      <c r="J107" s="299"/>
    </row>
    <row r="108" spans="1:10" ht="18" customHeight="1">
      <c r="A108" s="168"/>
      <c r="B108" s="96"/>
      <c r="C108" s="96"/>
      <c r="D108" s="96"/>
      <c r="E108" s="96"/>
      <c r="F108" s="96"/>
      <c r="G108" s="96"/>
      <c r="H108" s="96"/>
      <c r="I108" s="96"/>
      <c r="J108" s="241"/>
    </row>
    <row r="109" spans="1:10" ht="77.25" customHeight="1">
      <c r="A109" s="98"/>
      <c r="B109" s="295" t="s">
        <v>360</v>
      </c>
      <c r="C109" s="296"/>
      <c r="D109" s="296"/>
      <c r="E109" s="296"/>
      <c r="F109" s="296"/>
      <c r="G109" s="296"/>
      <c r="H109" s="296"/>
      <c r="I109" s="296"/>
      <c r="J109" s="296"/>
    </row>
    <row r="110" spans="1:10" ht="18" customHeight="1">
      <c r="A110" s="98"/>
      <c r="B110" s="96"/>
      <c r="C110" s="97"/>
      <c r="D110" s="97"/>
      <c r="E110" s="97"/>
      <c r="F110" s="97"/>
      <c r="G110" s="97"/>
      <c r="H110" s="97"/>
      <c r="I110" s="97"/>
      <c r="J110" s="102"/>
    </row>
    <row r="111" spans="1:10" ht="51.75" customHeight="1">
      <c r="A111" s="98"/>
      <c r="B111" s="300" t="s">
        <v>359</v>
      </c>
      <c r="C111" s="293"/>
      <c r="D111" s="293"/>
      <c r="E111" s="293"/>
      <c r="F111" s="293"/>
      <c r="G111" s="293"/>
      <c r="H111" s="293"/>
      <c r="I111" s="293"/>
      <c r="J111" s="293"/>
    </row>
    <row r="112" spans="1:9" ht="18" customHeight="1">
      <c r="A112" s="98"/>
      <c r="B112" s="156"/>
      <c r="C112" s="150"/>
      <c r="D112" s="97"/>
      <c r="E112" s="97"/>
      <c r="F112" s="97"/>
      <c r="G112" s="97"/>
      <c r="H112" s="97"/>
      <c r="I112" s="97"/>
    </row>
    <row r="113" spans="1:10" ht="18" customHeight="1">
      <c r="A113" s="98"/>
      <c r="B113" s="156"/>
      <c r="C113" s="150"/>
      <c r="D113" s="97"/>
      <c r="E113" s="97"/>
      <c r="F113" s="294" t="s">
        <v>347</v>
      </c>
      <c r="G113" s="294"/>
      <c r="H113" s="97"/>
      <c r="I113" s="294" t="s">
        <v>348</v>
      </c>
      <c r="J113" s="294"/>
    </row>
    <row r="114" spans="1:10" ht="18" customHeight="1">
      <c r="A114" s="98"/>
      <c r="B114" s="156"/>
      <c r="C114" s="150"/>
      <c r="D114" s="97"/>
      <c r="E114" s="97"/>
      <c r="F114" s="223" t="s">
        <v>362</v>
      </c>
      <c r="G114" s="223" t="s">
        <v>363</v>
      </c>
      <c r="H114" s="97"/>
      <c r="I114" s="223" t="s">
        <v>362</v>
      </c>
      <c r="J114" s="223" t="s">
        <v>363</v>
      </c>
    </row>
    <row r="115" spans="1:10" ht="18" customHeight="1">
      <c r="A115" s="98"/>
      <c r="B115" s="156"/>
      <c r="C115" s="150"/>
      <c r="D115" s="97"/>
      <c r="E115" s="97"/>
      <c r="F115" s="98" t="s">
        <v>138</v>
      </c>
      <c r="G115" s="98" t="s">
        <v>138</v>
      </c>
      <c r="H115" s="97"/>
      <c r="I115" s="98" t="s">
        <v>138</v>
      </c>
      <c r="J115" s="98" t="s">
        <v>138</v>
      </c>
    </row>
    <row r="116" spans="1:10" ht="18" customHeight="1">
      <c r="A116" s="98"/>
      <c r="B116" s="156"/>
      <c r="C116" s="150"/>
      <c r="D116" s="97"/>
      <c r="E116" s="97"/>
      <c r="F116" s="223"/>
      <c r="G116" s="223"/>
      <c r="H116" s="97"/>
      <c r="I116" s="223"/>
      <c r="J116" s="223"/>
    </row>
    <row r="117" spans="1:10" ht="18" customHeight="1" thickBot="1">
      <c r="A117" s="98"/>
      <c r="B117" s="239" t="s">
        <v>60</v>
      </c>
      <c r="C117" s="150"/>
      <c r="D117" s="97"/>
      <c r="E117" s="97"/>
      <c r="F117" s="250">
        <v>0</v>
      </c>
      <c r="G117" s="251">
        <v>828</v>
      </c>
      <c r="H117" s="97"/>
      <c r="I117" s="252">
        <v>497</v>
      </c>
      <c r="J117" s="253">
        <v>2411</v>
      </c>
    </row>
    <row r="118" spans="1:8" ht="18" customHeight="1" thickTop="1">
      <c r="A118" s="98"/>
      <c r="B118" s="156"/>
      <c r="C118" s="150"/>
      <c r="D118" s="97"/>
      <c r="E118" s="97"/>
      <c r="H118" s="97"/>
    </row>
    <row r="119" spans="1:10" ht="18" customHeight="1">
      <c r="A119" s="98"/>
      <c r="B119" s="239" t="s">
        <v>228</v>
      </c>
      <c r="C119" s="150"/>
      <c r="D119" s="97"/>
      <c r="E119" s="97"/>
      <c r="F119" s="101"/>
      <c r="G119" s="101"/>
      <c r="H119" s="97"/>
      <c r="I119" s="101"/>
      <c r="J119" s="101"/>
    </row>
    <row r="120" spans="1:10" ht="18" customHeight="1">
      <c r="A120" s="98"/>
      <c r="B120" s="156"/>
      <c r="C120" s="150"/>
      <c r="D120" s="97"/>
      <c r="E120" s="97"/>
      <c r="F120" s="102"/>
      <c r="G120" s="102"/>
      <c r="H120" s="150"/>
      <c r="I120" s="102"/>
      <c r="J120" s="102"/>
    </row>
    <row r="121" spans="1:10" ht="18" customHeight="1">
      <c r="A121" s="98"/>
      <c r="B121" s="291" t="s">
        <v>349</v>
      </c>
      <c r="C121" s="291"/>
      <c r="D121" s="291"/>
      <c r="E121" s="291"/>
      <c r="F121" s="102">
        <v>610</v>
      </c>
      <c r="G121" s="102">
        <v>-196</v>
      </c>
      <c r="H121" s="150"/>
      <c r="I121" s="102">
        <v>624</v>
      </c>
      <c r="J121" s="102">
        <v>-2130</v>
      </c>
    </row>
    <row r="122" spans="1:10" ht="18" customHeight="1">
      <c r="A122" s="98"/>
      <c r="B122" s="156" t="s">
        <v>63</v>
      </c>
      <c r="C122" s="150"/>
      <c r="D122" s="97"/>
      <c r="E122" s="97"/>
      <c r="F122" s="254">
        <v>0</v>
      </c>
      <c r="G122" s="254">
        <v>0</v>
      </c>
      <c r="H122" s="150"/>
      <c r="I122" s="254">
        <v>5</v>
      </c>
      <c r="J122" s="254">
        <v>0</v>
      </c>
    </row>
    <row r="123" spans="1:10" ht="18" customHeight="1" thickBot="1">
      <c r="A123" s="98"/>
      <c r="B123" s="291" t="s">
        <v>333</v>
      </c>
      <c r="C123" s="291"/>
      <c r="D123" s="291"/>
      <c r="E123" s="97"/>
      <c r="F123" s="240">
        <f>SUM(F121:F122)</f>
        <v>610</v>
      </c>
      <c r="G123" s="240">
        <f>SUM(G121:G122)</f>
        <v>-196</v>
      </c>
      <c r="H123" s="97"/>
      <c r="I123" s="240">
        <f>SUM(I121:I122)</f>
        <v>629</v>
      </c>
      <c r="J123" s="240">
        <f>SUM(J121:J122)</f>
        <v>-2130</v>
      </c>
    </row>
    <row r="124" spans="1:10" ht="18" customHeight="1" thickTop="1">
      <c r="A124" s="98"/>
      <c r="B124" s="156"/>
      <c r="C124" s="150"/>
      <c r="D124" s="97"/>
      <c r="E124" s="97"/>
      <c r="F124" s="102"/>
      <c r="G124" s="102"/>
      <c r="H124" s="97"/>
      <c r="I124" s="102"/>
      <c r="J124" s="102"/>
    </row>
    <row r="125" spans="1:10" ht="24" customHeight="1">
      <c r="A125" s="98"/>
      <c r="B125" s="239" t="s">
        <v>350</v>
      </c>
      <c r="C125" s="150"/>
      <c r="D125" s="97"/>
      <c r="E125" s="97"/>
      <c r="F125" s="102"/>
      <c r="G125" s="102" t="s">
        <v>47</v>
      </c>
      <c r="H125" s="97"/>
      <c r="I125" s="102"/>
      <c r="J125" s="102"/>
    </row>
    <row r="126" spans="1:10" ht="17.25" customHeight="1">
      <c r="A126" s="98"/>
      <c r="B126" s="156"/>
      <c r="C126" s="150"/>
      <c r="D126" s="97"/>
      <c r="E126" s="97"/>
      <c r="F126" s="102"/>
      <c r="G126" s="102"/>
      <c r="H126" s="97"/>
      <c r="I126" s="102"/>
      <c r="J126" s="102"/>
    </row>
    <row r="127" spans="1:10" ht="18" customHeight="1">
      <c r="A127" s="98"/>
      <c r="B127" s="291" t="s">
        <v>352</v>
      </c>
      <c r="C127" s="291"/>
      <c r="D127" s="291"/>
      <c r="E127" s="291"/>
      <c r="F127" s="102"/>
      <c r="G127" s="102"/>
      <c r="H127" s="97"/>
      <c r="I127" s="102">
        <v>-1365</v>
      </c>
      <c r="J127" s="102">
        <v>693</v>
      </c>
    </row>
    <row r="128" spans="1:10" ht="18" customHeight="1">
      <c r="A128" s="98"/>
      <c r="B128" s="291" t="s">
        <v>351</v>
      </c>
      <c r="C128" s="291"/>
      <c r="D128" s="291"/>
      <c r="E128" s="291"/>
      <c r="F128" s="102"/>
      <c r="G128" s="102"/>
      <c r="H128" s="97"/>
      <c r="I128" s="102">
        <v>919</v>
      </c>
      <c r="J128" s="102">
        <v>-126</v>
      </c>
    </row>
    <row r="129" spans="1:10" ht="18" customHeight="1" thickBot="1">
      <c r="A129" s="98"/>
      <c r="B129" s="291" t="s">
        <v>172</v>
      </c>
      <c r="C129" s="291"/>
      <c r="D129" s="291"/>
      <c r="E129" s="291"/>
      <c r="F129" s="102"/>
      <c r="G129" s="102"/>
      <c r="H129" s="97"/>
      <c r="I129" s="240">
        <f>SUM(I127:I128)</f>
        <v>-446</v>
      </c>
      <c r="J129" s="240">
        <f>SUM(J127:J128)</f>
        <v>567</v>
      </c>
    </row>
    <row r="130" spans="1:10" ht="18" customHeight="1" thickTop="1">
      <c r="A130" s="98"/>
      <c r="B130" s="255"/>
      <c r="C130" s="255"/>
      <c r="D130" s="255"/>
      <c r="E130" s="255"/>
      <c r="F130" s="102"/>
      <c r="G130" s="102"/>
      <c r="H130" s="97"/>
      <c r="I130" s="102"/>
      <c r="J130" s="102"/>
    </row>
    <row r="131" spans="1:9" ht="18" customHeight="1">
      <c r="A131" s="98"/>
      <c r="B131" s="156"/>
      <c r="C131" s="150"/>
      <c r="D131" s="97"/>
      <c r="E131" s="97"/>
      <c r="F131" s="97"/>
      <c r="G131" s="97"/>
      <c r="H131" s="97"/>
      <c r="I131" s="97"/>
    </row>
    <row r="132" spans="1:2" ht="18" customHeight="1">
      <c r="A132" s="168" t="s">
        <v>124</v>
      </c>
      <c r="B132" s="155" t="s">
        <v>201</v>
      </c>
    </row>
    <row r="133" spans="1:2" ht="18" customHeight="1">
      <c r="A133" s="168"/>
      <c r="B133" s="155"/>
    </row>
    <row r="134" spans="1:19" ht="36" customHeight="1">
      <c r="A134" s="98"/>
      <c r="B134" s="298" t="s">
        <v>315</v>
      </c>
      <c r="C134" s="298"/>
      <c r="D134" s="298"/>
      <c r="E134" s="298"/>
      <c r="F134" s="298"/>
      <c r="G134" s="298"/>
      <c r="H134" s="298"/>
      <c r="I134" s="298"/>
      <c r="J134" s="303"/>
      <c r="M134" s="282"/>
      <c r="N134" s="283"/>
      <c r="O134" s="283"/>
      <c r="P134" s="283"/>
      <c r="Q134" s="283"/>
      <c r="R134" s="283"/>
      <c r="S134" s="283"/>
    </row>
    <row r="135" spans="1:19" ht="18" customHeight="1">
      <c r="A135" s="98"/>
      <c r="B135" s="96"/>
      <c r="C135" s="96"/>
      <c r="D135" s="96"/>
      <c r="E135" s="96"/>
      <c r="F135" s="96"/>
      <c r="G135" s="96"/>
      <c r="H135" s="96"/>
      <c r="I135" s="96"/>
      <c r="J135" s="268"/>
      <c r="M135" s="96"/>
      <c r="N135" s="97"/>
      <c r="O135" s="97"/>
      <c r="P135" s="97"/>
      <c r="Q135" s="97"/>
      <c r="R135" s="97"/>
      <c r="S135" s="97"/>
    </row>
    <row r="136" spans="1:9" ht="18" customHeight="1">
      <c r="A136" s="98"/>
      <c r="B136" s="156"/>
      <c r="C136" s="150"/>
      <c r="D136" s="97"/>
      <c r="E136" s="97"/>
      <c r="F136" s="97"/>
      <c r="G136" s="97"/>
      <c r="H136" s="97"/>
      <c r="I136" s="97"/>
    </row>
    <row r="137" spans="1:10" ht="18" customHeight="1">
      <c r="A137" s="168" t="s">
        <v>15</v>
      </c>
      <c r="B137" s="166" t="s">
        <v>126</v>
      </c>
      <c r="C137" s="100"/>
      <c r="J137" s="204"/>
    </row>
    <row r="138" spans="1:10" ht="18" customHeight="1">
      <c r="A138" s="168"/>
      <c r="B138" s="166"/>
      <c r="C138" s="100"/>
      <c r="J138" s="204"/>
    </row>
    <row r="139" spans="1:10" ht="72" customHeight="1">
      <c r="A139" s="98"/>
      <c r="B139" s="282" t="s">
        <v>384</v>
      </c>
      <c r="C139" s="282"/>
      <c r="D139" s="282"/>
      <c r="E139" s="282"/>
      <c r="F139" s="282"/>
      <c r="G139" s="282"/>
      <c r="H139" s="282"/>
      <c r="I139" s="282"/>
      <c r="J139" s="282"/>
    </row>
    <row r="140" ht="18" customHeight="1">
      <c r="A140" s="98"/>
    </row>
    <row r="141" spans="1:10" ht="39" customHeight="1">
      <c r="A141" s="98"/>
      <c r="B141" s="292" t="s">
        <v>0</v>
      </c>
      <c r="C141" s="292"/>
      <c r="D141" s="292"/>
      <c r="E141" s="292"/>
      <c r="F141" s="292"/>
      <c r="G141" s="292"/>
      <c r="H141" s="292"/>
      <c r="I141" s="292"/>
      <c r="J141" s="292"/>
    </row>
    <row r="142" spans="1:10" ht="18" customHeight="1">
      <c r="A142" s="98"/>
      <c r="B142" s="256"/>
      <c r="C142" s="256"/>
      <c r="D142" s="256"/>
      <c r="E142" s="256"/>
      <c r="F142" s="256"/>
      <c r="G142" s="256"/>
      <c r="H142" s="256"/>
      <c r="I142" s="256"/>
      <c r="J142" s="256"/>
    </row>
    <row r="143" spans="1:10" ht="18" customHeight="1">
      <c r="A143" s="98"/>
      <c r="B143" s="256"/>
      <c r="C143" s="256"/>
      <c r="D143" s="256"/>
      <c r="E143" s="256"/>
      <c r="F143" s="256"/>
      <c r="G143" s="256"/>
      <c r="H143" s="256"/>
      <c r="I143" s="256"/>
      <c r="J143" s="256"/>
    </row>
    <row r="144" spans="1:2" ht="18" customHeight="1">
      <c r="A144" s="168" t="s">
        <v>127</v>
      </c>
      <c r="B144" s="155" t="s">
        <v>128</v>
      </c>
    </row>
    <row r="145" ht="18" customHeight="1"/>
    <row r="146" spans="9:10" ht="18" customHeight="1">
      <c r="I146" s="98" t="s">
        <v>129</v>
      </c>
      <c r="J146" s="98"/>
    </row>
    <row r="147" spans="9:10" ht="18" customHeight="1">
      <c r="I147" s="98" t="s">
        <v>203</v>
      </c>
      <c r="J147" s="98" t="s">
        <v>130</v>
      </c>
    </row>
    <row r="148" spans="9:10" ht="18" customHeight="1">
      <c r="I148" s="98" t="s">
        <v>125</v>
      </c>
      <c r="J148" s="98" t="s">
        <v>125</v>
      </c>
    </row>
    <row r="149" spans="9:10" ht="18" customHeight="1">
      <c r="I149" s="223" t="s">
        <v>362</v>
      </c>
      <c r="J149" s="223" t="s">
        <v>329</v>
      </c>
    </row>
    <row r="150" spans="9:10" ht="18" customHeight="1">
      <c r="I150" s="98" t="s">
        <v>138</v>
      </c>
      <c r="J150" s="98" t="s">
        <v>138</v>
      </c>
    </row>
    <row r="151" spans="9:10" ht="18" customHeight="1">
      <c r="I151" s="98"/>
      <c r="J151" s="98"/>
    </row>
    <row r="152" spans="2:10" ht="18" customHeight="1" thickBot="1">
      <c r="B152" s="93" t="s">
        <v>60</v>
      </c>
      <c r="I152" s="249">
        <v>98347</v>
      </c>
      <c r="J152" s="249">
        <v>70250</v>
      </c>
    </row>
    <row r="153" spans="2:10" ht="18" customHeight="1" thickBot="1" thickTop="1">
      <c r="B153" s="93" t="s">
        <v>236</v>
      </c>
      <c r="I153" s="249">
        <v>25544</v>
      </c>
      <c r="J153" s="249">
        <v>82</v>
      </c>
    </row>
    <row r="154" ht="18" customHeight="1" thickTop="1"/>
    <row r="155" spans="2:10" ht="51.75" customHeight="1">
      <c r="B155" s="282" t="s">
        <v>2</v>
      </c>
      <c r="C155" s="282"/>
      <c r="D155" s="282"/>
      <c r="E155" s="282"/>
      <c r="F155" s="282"/>
      <c r="G155" s="282"/>
      <c r="H155" s="282"/>
      <c r="I155" s="282"/>
      <c r="J155" s="282"/>
    </row>
    <row r="156" spans="2:10" ht="18">
      <c r="B156" s="96"/>
      <c r="C156" s="96"/>
      <c r="D156" s="96"/>
      <c r="E156" s="96"/>
      <c r="F156" s="96"/>
      <c r="G156" s="96"/>
      <c r="H156" s="96"/>
      <c r="I156" s="96"/>
      <c r="J156" s="96"/>
    </row>
    <row r="157" spans="2:10" ht="54.75" customHeight="1">
      <c r="B157" s="295" t="s">
        <v>1</v>
      </c>
      <c r="C157" s="296"/>
      <c r="D157" s="296"/>
      <c r="E157" s="296"/>
      <c r="F157" s="296"/>
      <c r="G157" s="296"/>
      <c r="H157" s="296"/>
      <c r="I157" s="296"/>
      <c r="J157" s="296"/>
    </row>
    <row r="158" ht="18" customHeight="1"/>
    <row r="159" ht="18" customHeight="1"/>
    <row r="160" spans="1:2" ht="18" customHeight="1">
      <c r="A160" s="168" t="s">
        <v>131</v>
      </c>
      <c r="B160" s="155" t="s">
        <v>152</v>
      </c>
    </row>
    <row r="161" spans="1:2" ht="18" customHeight="1">
      <c r="A161" s="168"/>
      <c r="B161" s="155"/>
    </row>
    <row r="162" spans="1:10" ht="54.75" customHeight="1">
      <c r="A162" s="98"/>
      <c r="B162" s="282" t="s">
        <v>385</v>
      </c>
      <c r="C162" s="282"/>
      <c r="D162" s="282"/>
      <c r="E162" s="282"/>
      <c r="F162" s="282"/>
      <c r="G162" s="282"/>
      <c r="H162" s="282"/>
      <c r="I162" s="282"/>
      <c r="J162" s="282"/>
    </row>
    <row r="163" spans="1:10" ht="18" customHeight="1">
      <c r="A163" s="98"/>
      <c r="B163" s="96"/>
      <c r="C163" s="96"/>
      <c r="D163" s="96"/>
      <c r="E163" s="96"/>
      <c r="F163" s="96"/>
      <c r="G163" s="96"/>
      <c r="H163" s="96"/>
      <c r="I163" s="96"/>
      <c r="J163" s="96"/>
    </row>
    <row r="164" ht="18" customHeight="1">
      <c r="A164" s="98"/>
    </row>
    <row r="165" spans="1:2" ht="18" customHeight="1">
      <c r="A165" s="168" t="s">
        <v>16</v>
      </c>
      <c r="B165" s="155" t="s">
        <v>132</v>
      </c>
    </row>
    <row r="166" spans="1:2" ht="18" customHeight="1">
      <c r="A166" s="168"/>
      <c r="B166" s="155"/>
    </row>
    <row r="167" spans="1:2" ht="18" customHeight="1">
      <c r="A167" s="98"/>
      <c r="B167" s="93" t="s">
        <v>202</v>
      </c>
    </row>
    <row r="168" spans="1:9" ht="18" customHeight="1">
      <c r="A168" s="98"/>
      <c r="B168" s="96"/>
      <c r="C168" s="97"/>
      <c r="D168" s="97"/>
      <c r="E168" s="97"/>
      <c r="F168" s="97"/>
      <c r="G168" s="97"/>
      <c r="H168" s="97"/>
      <c r="I168" s="97"/>
    </row>
    <row r="169" spans="1:9" ht="18" customHeight="1">
      <c r="A169" s="98"/>
      <c r="B169" s="96"/>
      <c r="C169" s="97"/>
      <c r="D169" s="97"/>
      <c r="E169" s="97"/>
      <c r="F169" s="97"/>
      <c r="G169" s="97"/>
      <c r="H169" s="97"/>
      <c r="I169" s="97"/>
    </row>
    <row r="170" spans="1:2" ht="18" customHeight="1">
      <c r="A170" s="168" t="s">
        <v>133</v>
      </c>
      <c r="B170" s="155" t="s">
        <v>63</v>
      </c>
    </row>
    <row r="171" spans="1:2" ht="18" customHeight="1">
      <c r="A171" s="168"/>
      <c r="B171" s="155"/>
    </row>
    <row r="172" spans="1:9" ht="18" customHeight="1">
      <c r="A172" s="95"/>
      <c r="B172" s="93" t="s">
        <v>300</v>
      </c>
      <c r="E172" s="294"/>
      <c r="F172" s="294"/>
      <c r="G172" s="294"/>
      <c r="H172" s="294"/>
      <c r="I172" s="294"/>
    </row>
    <row r="173" spans="1:10" ht="18" customHeight="1">
      <c r="A173" s="95"/>
      <c r="B173" s="94"/>
      <c r="I173" s="98" t="s">
        <v>134</v>
      </c>
      <c r="J173" s="98" t="s">
        <v>129</v>
      </c>
    </row>
    <row r="174" spans="1:10" ht="18" customHeight="1">
      <c r="A174" s="95"/>
      <c r="B174" s="94"/>
      <c r="I174" s="98" t="s">
        <v>203</v>
      </c>
      <c r="J174" s="98" t="s">
        <v>135</v>
      </c>
    </row>
    <row r="175" spans="1:10" ht="18" customHeight="1">
      <c r="A175" s="95"/>
      <c r="B175" s="94"/>
      <c r="I175" s="98" t="s">
        <v>125</v>
      </c>
      <c r="J175" s="98" t="s">
        <v>204</v>
      </c>
    </row>
    <row r="176" spans="1:10" ht="18" customHeight="1">
      <c r="A176" s="95"/>
      <c r="B176" s="94"/>
      <c r="I176" s="223" t="s">
        <v>362</v>
      </c>
      <c r="J176" s="223" t="s">
        <v>362</v>
      </c>
    </row>
    <row r="177" spans="1:10" ht="18" customHeight="1">
      <c r="A177" s="95"/>
      <c r="B177" s="94"/>
      <c r="I177" s="98" t="s">
        <v>138</v>
      </c>
      <c r="J177" s="98" t="s">
        <v>138</v>
      </c>
    </row>
    <row r="178" spans="1:10" ht="18" customHeight="1">
      <c r="A178" s="95"/>
      <c r="I178" s="101"/>
      <c r="J178" s="101"/>
    </row>
    <row r="179" spans="1:10" ht="18" customHeight="1">
      <c r="A179" s="95"/>
      <c r="B179" s="93" t="s">
        <v>205</v>
      </c>
      <c r="I179" s="101">
        <v>-4596</v>
      </c>
      <c r="J179" s="101">
        <v>-6260</v>
      </c>
    </row>
    <row r="180" spans="1:10" ht="18" customHeight="1">
      <c r="A180" s="95"/>
      <c r="B180" s="93" t="s">
        <v>206</v>
      </c>
      <c r="I180" s="101">
        <v>-1241</v>
      </c>
      <c r="J180" s="101">
        <v>-1047</v>
      </c>
    </row>
    <row r="181" spans="9:10" ht="18" customHeight="1" thickBot="1">
      <c r="I181" s="240">
        <f>SUM(I178:I180)</f>
        <v>-5837</v>
      </c>
      <c r="J181" s="240">
        <f>SUM(J178:J180)</f>
        <v>-7307</v>
      </c>
    </row>
    <row r="182" spans="6:10" ht="18" customHeight="1" thickTop="1">
      <c r="F182" s="100"/>
      <c r="G182" s="102"/>
      <c r="H182" s="102"/>
      <c r="I182" s="102"/>
      <c r="J182" s="242"/>
    </row>
    <row r="183" spans="2:9" ht="18" customHeight="1">
      <c r="B183" s="282" t="s">
        <v>299</v>
      </c>
      <c r="C183" s="282"/>
      <c r="D183" s="282"/>
      <c r="E183" s="282"/>
      <c r="F183" s="282"/>
      <c r="G183" s="282"/>
      <c r="H183" s="282"/>
      <c r="I183" s="282"/>
    </row>
    <row r="184" spans="2:9" ht="18" customHeight="1">
      <c r="B184" s="282" t="s">
        <v>328</v>
      </c>
      <c r="C184" s="282"/>
      <c r="D184" s="282"/>
      <c r="E184" s="282"/>
      <c r="F184" s="282"/>
      <c r="G184" s="282"/>
      <c r="H184" s="282"/>
      <c r="I184" s="282"/>
    </row>
    <row r="185" spans="2:9" ht="18" customHeight="1">
      <c r="B185" s="282" t="s">
        <v>361</v>
      </c>
      <c r="C185" s="282"/>
      <c r="D185" s="282"/>
      <c r="E185" s="282"/>
      <c r="F185" s="282"/>
      <c r="G185" s="282"/>
      <c r="H185" s="282"/>
      <c r="I185" s="282"/>
    </row>
    <row r="186" spans="2:9" ht="18" customHeight="1">
      <c r="B186" s="282" t="s">
        <v>269</v>
      </c>
      <c r="C186" s="282"/>
      <c r="D186" s="282"/>
      <c r="E186" s="282"/>
      <c r="F186" s="282"/>
      <c r="G186" s="282"/>
      <c r="H186" s="282"/>
      <c r="I186" s="282"/>
    </row>
    <row r="187" ht="18" customHeight="1"/>
    <row r="188" ht="18" customHeight="1"/>
    <row r="189" spans="1:2" ht="18" customHeight="1">
      <c r="A189" s="168" t="s">
        <v>137</v>
      </c>
      <c r="B189" s="155" t="s">
        <v>247</v>
      </c>
    </row>
    <row r="190" spans="1:2" ht="18" customHeight="1">
      <c r="A190" s="168"/>
      <c r="B190" s="94"/>
    </row>
    <row r="191" spans="1:10" ht="35.25" customHeight="1">
      <c r="A191" s="98"/>
      <c r="B191" s="292" t="s">
        <v>380</v>
      </c>
      <c r="C191" s="293"/>
      <c r="D191" s="293"/>
      <c r="E191" s="293"/>
      <c r="F191" s="293"/>
      <c r="G191" s="293"/>
      <c r="H191" s="293"/>
      <c r="I191" s="293"/>
      <c r="J191" s="293"/>
    </row>
    <row r="192" spans="1:10" ht="18" customHeight="1">
      <c r="A192" s="98"/>
      <c r="I192" s="100"/>
      <c r="J192" s="100"/>
    </row>
    <row r="193" spans="1:10" ht="18" customHeight="1">
      <c r="A193" s="98"/>
      <c r="I193" s="100"/>
      <c r="J193" s="100"/>
    </row>
    <row r="194" spans="1:2" ht="18" customHeight="1">
      <c r="A194" s="168" t="s">
        <v>17</v>
      </c>
      <c r="B194" s="155" t="s">
        <v>254</v>
      </c>
    </row>
    <row r="195" spans="1:2" ht="18" customHeight="1">
      <c r="A195" s="168"/>
      <c r="B195" s="155"/>
    </row>
    <row r="196" spans="1:9" ht="18" customHeight="1">
      <c r="A196" s="95"/>
      <c r="B196" s="93" t="s">
        <v>297</v>
      </c>
      <c r="F196" s="105"/>
      <c r="I196" s="105"/>
    </row>
    <row r="197" spans="1:9" ht="18" customHeight="1">
      <c r="A197" s="95"/>
      <c r="F197" s="105"/>
      <c r="I197" s="105"/>
    </row>
    <row r="198" spans="1:10" ht="87.75" customHeight="1">
      <c r="A198" s="95"/>
      <c r="B198" s="167"/>
      <c r="C198" s="169"/>
      <c r="D198" s="169"/>
      <c r="E198" s="169"/>
      <c r="F198" s="170"/>
      <c r="G198" s="169"/>
      <c r="H198" s="205"/>
      <c r="I198" s="202" t="s">
        <v>371</v>
      </c>
      <c r="J198" s="202" t="s">
        <v>372</v>
      </c>
    </row>
    <row r="199" spans="1:10" ht="33.75" customHeight="1">
      <c r="A199" s="179" t="s">
        <v>239</v>
      </c>
      <c r="B199" s="171" t="s">
        <v>248</v>
      </c>
      <c r="C199" s="172"/>
      <c r="D199" s="172"/>
      <c r="E199" s="172"/>
      <c r="F199" s="173"/>
      <c r="G199" s="172"/>
      <c r="H199" s="206"/>
      <c r="I199" s="175">
        <v>376</v>
      </c>
      <c r="J199" s="175">
        <v>376</v>
      </c>
    </row>
    <row r="200" spans="1:10" ht="33.75" customHeight="1">
      <c r="A200" s="179" t="s">
        <v>237</v>
      </c>
      <c r="B200" s="167" t="s">
        <v>249</v>
      </c>
      <c r="C200" s="169"/>
      <c r="D200" s="169"/>
      <c r="E200" s="169"/>
      <c r="F200" s="170"/>
      <c r="G200" s="169"/>
      <c r="H200" s="205"/>
      <c r="I200" s="174" t="s">
        <v>251</v>
      </c>
      <c r="J200" s="175" t="s">
        <v>251</v>
      </c>
    </row>
    <row r="201" spans="1:10" ht="33.75" customHeight="1">
      <c r="A201" s="179" t="s">
        <v>238</v>
      </c>
      <c r="B201" s="167" t="s">
        <v>250</v>
      </c>
      <c r="C201" s="169"/>
      <c r="D201" s="169"/>
      <c r="E201" s="169"/>
      <c r="F201" s="170"/>
      <c r="G201" s="169"/>
      <c r="H201" s="205"/>
      <c r="I201" s="174" t="s">
        <v>251</v>
      </c>
      <c r="J201" s="175" t="s">
        <v>251</v>
      </c>
    </row>
    <row r="202" spans="1:2" ht="18" customHeight="1">
      <c r="A202" s="95"/>
      <c r="B202" s="95"/>
    </row>
    <row r="203" spans="1:9" ht="18" customHeight="1">
      <c r="A203" s="95"/>
      <c r="B203" s="282" t="s">
        <v>373</v>
      </c>
      <c r="C203" s="283"/>
      <c r="D203" s="283"/>
      <c r="E203" s="283"/>
      <c r="F203" s="283"/>
      <c r="G203" s="283"/>
      <c r="H203" s="283"/>
      <c r="I203" s="283"/>
    </row>
    <row r="204" spans="1:8" ht="18.75" customHeight="1">
      <c r="A204" s="95"/>
      <c r="H204" s="100"/>
    </row>
    <row r="205" spans="1:10" s="178" customFormat="1" ht="33.75" customHeight="1">
      <c r="A205" s="176"/>
      <c r="B205" s="167"/>
      <c r="C205" s="169"/>
      <c r="D205" s="169"/>
      <c r="E205" s="169"/>
      <c r="F205" s="170"/>
      <c r="G205" s="169"/>
      <c r="H205" s="169"/>
      <c r="I205" s="174"/>
      <c r="J205" s="177" t="s">
        <v>138</v>
      </c>
    </row>
    <row r="206" spans="1:10" s="178" customFormat="1" ht="33.75" customHeight="1">
      <c r="A206" s="179" t="s">
        <v>239</v>
      </c>
      <c r="B206" s="171" t="s">
        <v>240</v>
      </c>
      <c r="C206" s="172"/>
      <c r="D206" s="172"/>
      <c r="E206" s="172"/>
      <c r="F206" s="173"/>
      <c r="G206" s="172"/>
      <c r="H206" s="207"/>
      <c r="I206" s="174"/>
      <c r="J206" s="248">
        <v>26780</v>
      </c>
    </row>
    <row r="207" spans="1:10" s="178" customFormat="1" ht="35.25" customHeight="1">
      <c r="A207" s="179" t="s">
        <v>237</v>
      </c>
      <c r="B207" s="167" t="s">
        <v>241</v>
      </c>
      <c r="C207" s="169"/>
      <c r="D207" s="169"/>
      <c r="E207" s="169"/>
      <c r="F207" s="170"/>
      <c r="G207" s="169"/>
      <c r="H207" s="169"/>
      <c r="I207" s="174"/>
      <c r="J207" s="248">
        <v>11818</v>
      </c>
    </row>
    <row r="208" spans="1:10" s="178" customFormat="1" ht="36.75" customHeight="1">
      <c r="A208" s="179" t="s">
        <v>238</v>
      </c>
      <c r="B208" s="167" t="s">
        <v>374</v>
      </c>
      <c r="C208" s="169"/>
      <c r="D208" s="169"/>
      <c r="E208" s="169"/>
      <c r="F208" s="170"/>
      <c r="G208" s="169"/>
      <c r="H208" s="169"/>
      <c r="I208" s="174"/>
      <c r="J208" s="248">
        <v>11818</v>
      </c>
    </row>
    <row r="209" spans="1:9" ht="18" customHeight="1">
      <c r="A209" s="95"/>
      <c r="F209" s="146"/>
      <c r="I209" s="104"/>
    </row>
    <row r="210" spans="6:9" ht="18" customHeight="1">
      <c r="F210" s="157"/>
      <c r="I210" s="147"/>
    </row>
    <row r="211" spans="1:8" ht="18" customHeight="1">
      <c r="A211" s="168" t="s">
        <v>18</v>
      </c>
      <c r="B211" s="155" t="s">
        <v>139</v>
      </c>
      <c r="G211" s="106"/>
      <c r="H211" s="106"/>
    </row>
    <row r="212" spans="1:8" ht="18" customHeight="1">
      <c r="A212" s="168"/>
      <c r="B212" s="155"/>
      <c r="G212" s="106"/>
      <c r="H212" s="106"/>
    </row>
    <row r="213" spans="1:9" ht="18" customHeight="1">
      <c r="A213" s="98"/>
      <c r="B213" s="282" t="s">
        <v>154</v>
      </c>
      <c r="C213" s="283"/>
      <c r="D213" s="283"/>
      <c r="E213" s="283"/>
      <c r="F213" s="283"/>
      <c r="G213" s="283"/>
      <c r="H213" s="283"/>
      <c r="I213" s="283"/>
    </row>
    <row r="214" spans="1:9" ht="18" customHeight="1">
      <c r="A214" s="98"/>
      <c r="B214" s="96"/>
      <c r="C214" s="97"/>
      <c r="D214" s="97"/>
      <c r="E214" s="97"/>
      <c r="F214" s="97"/>
      <c r="G214" s="97"/>
      <c r="H214" s="97"/>
      <c r="I214" s="97"/>
    </row>
    <row r="215" spans="1:9" ht="18" customHeight="1">
      <c r="A215" s="98"/>
      <c r="F215" s="157"/>
      <c r="I215" s="147"/>
    </row>
    <row r="216" spans="1:2" ht="18" customHeight="1">
      <c r="A216" s="168" t="s">
        <v>19</v>
      </c>
      <c r="B216" s="155" t="s">
        <v>140</v>
      </c>
    </row>
    <row r="217" spans="1:2" ht="18" customHeight="1">
      <c r="A217" s="168"/>
      <c r="B217" s="155"/>
    </row>
    <row r="218" spans="1:9" ht="18" customHeight="1">
      <c r="A218" s="95"/>
      <c r="B218" s="282" t="s">
        <v>375</v>
      </c>
      <c r="C218" s="283"/>
      <c r="D218" s="283"/>
      <c r="E218" s="283"/>
      <c r="F218" s="283"/>
      <c r="G218" s="283"/>
      <c r="H218" s="283"/>
      <c r="I218" s="283"/>
    </row>
    <row r="219" ht="18" customHeight="1">
      <c r="A219" s="95"/>
    </row>
    <row r="220" spans="1:10" s="178" customFormat="1" ht="33.75" customHeight="1">
      <c r="A220" s="176"/>
      <c r="B220" s="167"/>
      <c r="C220" s="169"/>
      <c r="D220" s="169"/>
      <c r="E220" s="169"/>
      <c r="F220" s="170"/>
      <c r="G220" s="169"/>
      <c r="H220" s="169"/>
      <c r="I220" s="174"/>
      <c r="J220" s="177" t="s">
        <v>138</v>
      </c>
    </row>
    <row r="221" spans="1:10" s="178" customFormat="1" ht="33.75" customHeight="1">
      <c r="A221" s="179"/>
      <c r="B221" s="171" t="s">
        <v>242</v>
      </c>
      <c r="C221" s="172"/>
      <c r="D221" s="172"/>
      <c r="E221" s="172"/>
      <c r="F221" s="173"/>
      <c r="G221" s="172"/>
      <c r="H221" s="207"/>
      <c r="I221" s="174"/>
      <c r="J221" s="245">
        <v>31891</v>
      </c>
    </row>
    <row r="222" spans="1:10" s="178" customFormat="1" ht="35.25" customHeight="1">
      <c r="A222" s="179"/>
      <c r="B222" s="167" t="s">
        <v>243</v>
      </c>
      <c r="C222" s="169"/>
      <c r="D222" s="169"/>
      <c r="E222" s="169"/>
      <c r="F222" s="170"/>
      <c r="G222" s="169"/>
      <c r="H222" s="169"/>
      <c r="I222" s="174"/>
      <c r="J222" s="245">
        <v>1382</v>
      </c>
    </row>
    <row r="223" spans="1:10" s="178" customFormat="1" ht="36.75" customHeight="1" thickBot="1">
      <c r="A223" s="179" t="s">
        <v>162</v>
      </c>
      <c r="B223" s="180" t="s">
        <v>244</v>
      </c>
      <c r="C223" s="181"/>
      <c r="D223" s="181"/>
      <c r="E223" s="181"/>
      <c r="F223" s="182"/>
      <c r="G223" s="181"/>
      <c r="H223" s="181"/>
      <c r="I223" s="183"/>
      <c r="J223" s="246">
        <f>SUM(J221:J222)</f>
        <v>33273</v>
      </c>
    </row>
    <row r="224" spans="1:10" s="178" customFormat="1" ht="33.75" customHeight="1" thickTop="1">
      <c r="A224" s="176"/>
      <c r="B224" s="184" t="s">
        <v>245</v>
      </c>
      <c r="C224" s="185"/>
      <c r="D224" s="185"/>
      <c r="E224" s="185"/>
      <c r="F224" s="186"/>
      <c r="G224" s="185"/>
      <c r="H224" s="185"/>
      <c r="I224" s="187"/>
      <c r="J224" s="245">
        <v>30748</v>
      </c>
    </row>
    <row r="225" spans="1:10" s="178" customFormat="1" ht="33.75" customHeight="1">
      <c r="A225" s="179"/>
      <c r="B225" s="171" t="s">
        <v>246</v>
      </c>
      <c r="C225" s="172"/>
      <c r="D225" s="172"/>
      <c r="E225" s="172"/>
      <c r="F225" s="173"/>
      <c r="G225" s="172"/>
      <c r="H225" s="207"/>
      <c r="I225" s="174"/>
      <c r="J225" s="245">
        <v>2525</v>
      </c>
    </row>
    <row r="226" spans="1:10" s="178" customFormat="1" ht="35.25" customHeight="1" thickBot="1">
      <c r="A226" s="179" t="s">
        <v>163</v>
      </c>
      <c r="B226" s="180" t="s">
        <v>244</v>
      </c>
      <c r="C226" s="181"/>
      <c r="D226" s="181"/>
      <c r="E226" s="181"/>
      <c r="F226" s="182"/>
      <c r="G226" s="181"/>
      <c r="H226" s="181"/>
      <c r="I226" s="183"/>
      <c r="J226" s="246">
        <f>+J225+J224</f>
        <v>33273</v>
      </c>
    </row>
    <row r="227" spans="1:10" s="178" customFormat="1" ht="35.25" customHeight="1" thickTop="1">
      <c r="A227" s="179"/>
      <c r="B227" s="184" t="s">
        <v>270</v>
      </c>
      <c r="C227" s="185"/>
      <c r="D227" s="185"/>
      <c r="E227" s="185"/>
      <c r="F227" s="186"/>
      <c r="G227" s="185"/>
      <c r="H227" s="185"/>
      <c r="I227" s="187"/>
      <c r="J227" s="247">
        <v>0</v>
      </c>
    </row>
    <row r="228" spans="1:10" s="178" customFormat="1" ht="35.25" customHeight="1">
      <c r="A228" s="179"/>
      <c r="B228" s="167" t="s">
        <v>376</v>
      </c>
      <c r="C228" s="169"/>
      <c r="D228" s="169"/>
      <c r="E228" s="169"/>
      <c r="F228" s="170"/>
      <c r="G228" s="169"/>
      <c r="H228" s="169"/>
      <c r="I228" s="174"/>
      <c r="J228" s="245">
        <v>33273</v>
      </c>
    </row>
    <row r="229" spans="1:10" s="178" customFormat="1" ht="36.75" customHeight="1">
      <c r="A229" s="179" t="s">
        <v>164</v>
      </c>
      <c r="B229" s="167" t="s">
        <v>244</v>
      </c>
      <c r="C229" s="169"/>
      <c r="D229" s="169"/>
      <c r="E229" s="169"/>
      <c r="F229" s="170"/>
      <c r="G229" s="169"/>
      <c r="H229" s="169"/>
      <c r="I229" s="174"/>
      <c r="J229" s="245">
        <f>+J228+J227</f>
        <v>33273</v>
      </c>
    </row>
    <row r="230" spans="1:10" s="178" customFormat="1" ht="18" customHeight="1">
      <c r="A230" s="179"/>
      <c r="B230" s="172"/>
      <c r="C230" s="172"/>
      <c r="D230" s="172"/>
      <c r="E230" s="172"/>
      <c r="F230" s="173"/>
      <c r="G230" s="172"/>
      <c r="H230" s="172"/>
      <c r="I230" s="269"/>
      <c r="J230" s="270"/>
    </row>
    <row r="231" spans="6:9" ht="18" customHeight="1">
      <c r="F231" s="157"/>
      <c r="I231" s="147"/>
    </row>
    <row r="232" spans="1:8" ht="23.25" customHeight="1">
      <c r="A232" s="168" t="s">
        <v>20</v>
      </c>
      <c r="B232" s="155" t="s">
        <v>257</v>
      </c>
      <c r="G232" s="106"/>
      <c r="H232" s="106"/>
    </row>
    <row r="233" spans="1:8" ht="18" customHeight="1">
      <c r="A233" s="168"/>
      <c r="B233" s="155"/>
      <c r="G233" s="106"/>
      <c r="H233" s="106"/>
    </row>
    <row r="234" spans="2:10" ht="18" customHeight="1">
      <c r="B234" s="282" t="s">
        <v>381</v>
      </c>
      <c r="C234" s="283"/>
      <c r="D234" s="283"/>
      <c r="E234" s="283"/>
      <c r="F234" s="283"/>
      <c r="G234" s="283"/>
      <c r="H234" s="283"/>
      <c r="I234" s="283"/>
      <c r="J234" s="208"/>
    </row>
    <row r="235" spans="2:10" ht="18" customHeight="1">
      <c r="B235" s="96"/>
      <c r="C235" s="97"/>
      <c r="D235" s="97"/>
      <c r="E235" s="97"/>
      <c r="F235" s="97"/>
      <c r="G235" s="97"/>
      <c r="H235" s="97"/>
      <c r="I235" s="97"/>
      <c r="J235" s="209"/>
    </row>
    <row r="236" spans="2:10" ht="18" customHeight="1">
      <c r="B236" s="286" t="s">
        <v>266</v>
      </c>
      <c r="C236" s="287"/>
      <c r="D236" s="286" t="s">
        <v>267</v>
      </c>
      <c r="E236" s="287"/>
      <c r="F236" s="229"/>
      <c r="G236" s="230"/>
      <c r="H236" s="230"/>
      <c r="I236" s="230"/>
      <c r="J236" s="231"/>
    </row>
    <row r="237" spans="2:10" ht="18" customHeight="1">
      <c r="B237" s="284"/>
      <c r="C237" s="285"/>
      <c r="D237" s="284" t="s">
        <v>268</v>
      </c>
      <c r="E237" s="285"/>
      <c r="F237" s="232" t="s">
        <v>207</v>
      </c>
      <c r="G237" s="233"/>
      <c r="H237" s="233"/>
      <c r="I237" s="233"/>
      <c r="J237" s="234"/>
    </row>
    <row r="238" spans="2:10" ht="18" customHeight="1">
      <c r="B238" s="290" t="s">
        <v>320</v>
      </c>
      <c r="C238" s="281"/>
      <c r="D238" s="279">
        <v>1378</v>
      </c>
      <c r="E238" s="280"/>
      <c r="F238" s="271" t="s">
        <v>321</v>
      </c>
      <c r="G238" s="233"/>
      <c r="H238" s="233"/>
      <c r="I238" s="233"/>
      <c r="J238" s="234"/>
    </row>
    <row r="239" spans="2:10" ht="18" customHeight="1">
      <c r="B239" s="290" t="s">
        <v>320</v>
      </c>
      <c r="C239" s="281"/>
      <c r="D239" s="279">
        <v>1366</v>
      </c>
      <c r="E239" s="280"/>
      <c r="F239" s="271" t="s">
        <v>322</v>
      </c>
      <c r="G239" s="233"/>
      <c r="H239" s="233"/>
      <c r="I239" s="233"/>
      <c r="J239" s="234"/>
    </row>
    <row r="240" spans="2:10" ht="18" customHeight="1">
      <c r="B240" s="288" t="s">
        <v>323</v>
      </c>
      <c r="C240" s="289"/>
      <c r="D240" s="279">
        <v>1445</v>
      </c>
      <c r="E240" s="281"/>
      <c r="F240" s="272" t="s">
        <v>7</v>
      </c>
      <c r="G240" s="273"/>
      <c r="H240" s="273"/>
      <c r="I240" s="273"/>
      <c r="J240" s="274"/>
    </row>
    <row r="241" spans="2:10" ht="18" customHeight="1">
      <c r="B241" s="288" t="s">
        <v>323</v>
      </c>
      <c r="C241" s="289"/>
      <c r="D241" s="279">
        <v>1074</v>
      </c>
      <c r="E241" s="281"/>
      <c r="F241" s="272" t="s">
        <v>8</v>
      </c>
      <c r="G241" s="273"/>
      <c r="H241" s="273"/>
      <c r="I241" s="273"/>
      <c r="J241" s="274"/>
    </row>
    <row r="242" spans="2:10" ht="18" customHeight="1">
      <c r="B242" s="288" t="s">
        <v>323</v>
      </c>
      <c r="C242" s="289"/>
      <c r="D242" s="279">
        <v>1011</v>
      </c>
      <c r="E242" s="281"/>
      <c r="F242" s="272" t="s">
        <v>9</v>
      </c>
      <c r="G242" s="273"/>
      <c r="H242" s="273"/>
      <c r="I242" s="273"/>
      <c r="J242" s="274"/>
    </row>
    <row r="243" spans="2:10" ht="18" customHeight="1">
      <c r="B243" s="103"/>
      <c r="C243" s="97"/>
      <c r="D243" s="97"/>
      <c r="E243" s="97"/>
      <c r="F243" s="97"/>
      <c r="G243" s="97"/>
      <c r="H243" s="97"/>
      <c r="I243" s="97"/>
      <c r="J243" s="208"/>
    </row>
    <row r="244" spans="1:11" s="225" customFormat="1" ht="33.75" customHeight="1">
      <c r="A244" s="93"/>
      <c r="B244" s="298" t="s">
        <v>319</v>
      </c>
      <c r="C244" s="276"/>
      <c r="D244" s="276"/>
      <c r="E244" s="276"/>
      <c r="F244" s="276"/>
      <c r="G244" s="276"/>
      <c r="H244" s="276"/>
      <c r="I244" s="276"/>
      <c r="J244" s="276"/>
      <c r="K244" s="91"/>
    </row>
    <row r="245" spans="2:10" ht="18" customHeight="1">
      <c r="B245" s="103"/>
      <c r="C245" s="97"/>
      <c r="D245" s="97"/>
      <c r="E245" s="97"/>
      <c r="F245" s="97"/>
      <c r="G245" s="97"/>
      <c r="H245" s="97"/>
      <c r="I245" s="97"/>
      <c r="J245" s="210"/>
    </row>
    <row r="246" spans="2:10" ht="18" customHeight="1">
      <c r="B246" s="145" t="s">
        <v>208</v>
      </c>
      <c r="C246" s="97"/>
      <c r="D246" s="97"/>
      <c r="E246" s="97"/>
      <c r="F246" s="97"/>
      <c r="G246" s="97"/>
      <c r="H246" s="97"/>
      <c r="I246" s="97"/>
      <c r="J246" s="209"/>
    </row>
    <row r="247" spans="2:10" ht="33" customHeight="1">
      <c r="B247" s="282" t="s">
        <v>209</v>
      </c>
      <c r="C247" s="297"/>
      <c r="D247" s="297"/>
      <c r="E247" s="297"/>
      <c r="F247" s="297"/>
      <c r="G247" s="297"/>
      <c r="H247" s="297"/>
      <c r="I247" s="297"/>
      <c r="J247" s="297"/>
    </row>
    <row r="248" spans="1:10" ht="18" customHeight="1">
      <c r="A248" s="168"/>
      <c r="B248" s="96"/>
      <c r="C248" s="97"/>
      <c r="D248" s="97"/>
      <c r="E248" s="97"/>
      <c r="F248" s="97"/>
      <c r="G248" s="97"/>
      <c r="H248" s="97"/>
      <c r="I248" s="97"/>
      <c r="J248" s="210"/>
    </row>
    <row r="249" spans="2:10" ht="18" customHeight="1">
      <c r="B249" s="145" t="s">
        <v>210</v>
      </c>
      <c r="C249" s="97"/>
      <c r="D249" s="97"/>
      <c r="E249" s="97"/>
      <c r="F249" s="97"/>
      <c r="G249" s="97"/>
      <c r="H249" s="97"/>
      <c r="I249" s="97"/>
      <c r="J249" s="211"/>
    </row>
    <row r="250" spans="2:10" ht="33" customHeight="1">
      <c r="B250" s="282" t="s">
        <v>211</v>
      </c>
      <c r="C250" s="297"/>
      <c r="D250" s="297"/>
      <c r="E250" s="297"/>
      <c r="F250" s="297"/>
      <c r="G250" s="297"/>
      <c r="H250" s="297"/>
      <c r="I250" s="297"/>
      <c r="J250" s="297"/>
    </row>
    <row r="251" spans="6:9" ht="18" customHeight="1">
      <c r="F251" s="157"/>
      <c r="I251" s="147"/>
    </row>
    <row r="252" spans="6:9" ht="18" customHeight="1">
      <c r="F252" s="157"/>
      <c r="I252" s="147"/>
    </row>
    <row r="253" spans="1:9" ht="18" customHeight="1">
      <c r="A253" s="168" t="s">
        <v>21</v>
      </c>
      <c r="B253" s="155" t="s">
        <v>212</v>
      </c>
      <c r="I253" s="106"/>
    </row>
    <row r="254" spans="1:9" ht="18" customHeight="1">
      <c r="A254" s="168"/>
      <c r="B254" s="155"/>
      <c r="I254" s="106"/>
    </row>
    <row r="255" spans="1:10" ht="18" customHeight="1">
      <c r="A255" s="168"/>
      <c r="B255" s="282" t="s">
        <v>141</v>
      </c>
      <c r="C255" s="282"/>
      <c r="D255" s="282"/>
      <c r="E255" s="282"/>
      <c r="F255" s="282"/>
      <c r="G255" s="282"/>
      <c r="H255" s="282"/>
      <c r="I255" s="282"/>
      <c r="J255" s="297"/>
    </row>
    <row r="256" spans="1:10" ht="18" customHeight="1">
      <c r="A256" s="168"/>
      <c r="B256" s="96"/>
      <c r="C256" s="96"/>
      <c r="D256" s="96"/>
      <c r="E256" s="96"/>
      <c r="F256" s="96"/>
      <c r="G256" s="96"/>
      <c r="H256" s="96"/>
      <c r="I256" s="96"/>
      <c r="J256" s="201"/>
    </row>
    <row r="257" spans="1:9" ht="18" customHeight="1">
      <c r="A257" s="98"/>
      <c r="B257" s="94"/>
      <c r="I257" s="106"/>
    </row>
    <row r="258" spans="1:9" ht="18" customHeight="1">
      <c r="A258" s="168" t="s">
        <v>22</v>
      </c>
      <c r="B258" s="155" t="s">
        <v>382</v>
      </c>
      <c r="I258" s="106"/>
    </row>
    <row r="259" spans="1:10" ht="18" customHeight="1">
      <c r="A259" s="168"/>
      <c r="F259" s="98"/>
      <c r="I259" s="98" t="s">
        <v>134</v>
      </c>
      <c r="J259" s="98" t="s">
        <v>134</v>
      </c>
    </row>
    <row r="260" spans="1:10" ht="18" customHeight="1">
      <c r="A260" s="168"/>
      <c r="B260" s="94"/>
      <c r="F260" s="98"/>
      <c r="I260" s="98" t="s">
        <v>135</v>
      </c>
      <c r="J260" s="98" t="s">
        <v>135</v>
      </c>
    </row>
    <row r="261" spans="1:10" ht="18" customHeight="1">
      <c r="A261" s="168"/>
      <c r="F261" s="98"/>
      <c r="I261" s="98" t="s">
        <v>125</v>
      </c>
      <c r="J261" s="98" t="s">
        <v>136</v>
      </c>
    </row>
    <row r="262" spans="1:10" ht="18" customHeight="1">
      <c r="A262" s="168"/>
      <c r="F262" s="188"/>
      <c r="I262" s="223" t="s">
        <v>362</v>
      </c>
      <c r="J262" s="223" t="s">
        <v>362</v>
      </c>
    </row>
    <row r="263" spans="1:10" ht="18" customHeight="1">
      <c r="A263" s="168"/>
      <c r="F263" s="188"/>
      <c r="I263" s="223"/>
      <c r="J263" s="223"/>
    </row>
    <row r="264" spans="1:10" ht="18" customHeight="1">
      <c r="A264" s="168"/>
      <c r="B264" s="93" t="s">
        <v>316</v>
      </c>
      <c r="F264" s="102"/>
      <c r="I264" s="102"/>
      <c r="J264" s="102"/>
    </row>
    <row r="265" spans="1:10" ht="18" customHeight="1">
      <c r="A265" s="168"/>
      <c r="F265" s="102"/>
      <c r="I265" s="102"/>
      <c r="J265" s="102"/>
    </row>
    <row r="266" spans="1:10" ht="18" customHeight="1">
      <c r="A266" s="168"/>
      <c r="B266" s="95" t="s">
        <v>353</v>
      </c>
      <c r="F266" s="102"/>
      <c r="I266" s="102">
        <v>19107</v>
      </c>
      <c r="J266" s="102">
        <v>19898</v>
      </c>
    </row>
    <row r="267" spans="1:10" ht="18" customHeight="1">
      <c r="A267" s="168"/>
      <c r="B267" s="95" t="s">
        <v>354</v>
      </c>
      <c r="F267" s="102"/>
      <c r="I267" s="102">
        <v>610</v>
      </c>
      <c r="J267" s="102">
        <v>629</v>
      </c>
    </row>
    <row r="268" spans="1:10" ht="18" customHeight="1" thickBot="1">
      <c r="A268" s="168"/>
      <c r="B268" s="95"/>
      <c r="F268" s="102"/>
      <c r="I268" s="240">
        <f>SUM(I266:I267)</f>
        <v>19717</v>
      </c>
      <c r="J268" s="240">
        <f>SUM(J266:J267)</f>
        <v>20527</v>
      </c>
    </row>
    <row r="269" spans="1:6" ht="18" customHeight="1" thickTop="1">
      <c r="A269" s="98"/>
      <c r="B269" s="94"/>
      <c r="F269" s="100"/>
    </row>
    <row r="270" spans="1:10" ht="18" customHeight="1">
      <c r="A270" s="98"/>
      <c r="F270" s="228"/>
      <c r="I270" s="228"/>
      <c r="J270" s="228"/>
    </row>
    <row r="271" spans="1:10" ht="18" customHeight="1">
      <c r="A271" s="98"/>
      <c r="B271" s="93" t="s">
        <v>318</v>
      </c>
      <c r="F271" s="228"/>
      <c r="I271" s="228">
        <v>234528</v>
      </c>
      <c r="J271" s="228">
        <v>234528</v>
      </c>
    </row>
    <row r="272" spans="1:10" ht="18" customHeight="1">
      <c r="A272" s="98"/>
      <c r="B272" s="93" t="s">
        <v>317</v>
      </c>
      <c r="F272" s="228"/>
      <c r="I272" s="102">
        <v>-6025</v>
      </c>
      <c r="J272" s="102">
        <v>-3830</v>
      </c>
    </row>
    <row r="273" spans="1:10" ht="18" customHeight="1" thickBot="1">
      <c r="A273" s="98"/>
      <c r="B273" s="93" t="s">
        <v>308</v>
      </c>
      <c r="F273" s="228"/>
      <c r="I273" s="244">
        <f>SUM(I271:I272)</f>
        <v>228503</v>
      </c>
      <c r="J273" s="244">
        <f>+J272+J271</f>
        <v>230698</v>
      </c>
    </row>
    <row r="274" spans="1:6" ht="18" customHeight="1" thickTop="1">
      <c r="A274" s="98"/>
      <c r="F274" s="100"/>
    </row>
    <row r="275" spans="1:10" ht="18" customHeight="1">
      <c r="A275" s="98"/>
      <c r="B275" s="93" t="s">
        <v>3</v>
      </c>
      <c r="F275" s="189"/>
      <c r="I275" s="189"/>
      <c r="J275" s="189"/>
    </row>
    <row r="276" spans="1:10" ht="18" customHeight="1">
      <c r="A276" s="98"/>
      <c r="F276" s="189"/>
      <c r="I276" s="189"/>
      <c r="J276" s="189"/>
    </row>
    <row r="277" spans="1:10" ht="18" customHeight="1">
      <c r="A277" s="98"/>
      <c r="B277" s="95" t="s">
        <v>353</v>
      </c>
      <c r="F277" s="189"/>
      <c r="I277" s="189">
        <v>8.36</v>
      </c>
      <c r="J277" s="189">
        <v>8.63</v>
      </c>
    </row>
    <row r="278" spans="1:10" ht="18" customHeight="1">
      <c r="A278" s="98"/>
      <c r="B278" s="95" t="s">
        <v>354</v>
      </c>
      <c r="F278" s="189"/>
      <c r="I278" s="189">
        <v>0.27</v>
      </c>
      <c r="J278" s="189">
        <v>0.27</v>
      </c>
    </row>
    <row r="279" spans="1:10" ht="18" customHeight="1" thickBot="1">
      <c r="A279" s="98"/>
      <c r="B279" s="95"/>
      <c r="F279" s="189"/>
      <c r="I279" s="257">
        <f>SUM(I277:I278)</f>
        <v>8.629999999999999</v>
      </c>
      <c r="J279" s="257">
        <f>SUM(J277:J278)</f>
        <v>8.9</v>
      </c>
    </row>
    <row r="280" spans="1:10" ht="18" customHeight="1" thickTop="1">
      <c r="A280" s="98"/>
      <c r="B280" s="95"/>
      <c r="F280" s="189"/>
      <c r="I280" s="189"/>
      <c r="J280" s="189"/>
    </row>
    <row r="281" spans="1:6" ht="18" customHeight="1">
      <c r="A281" s="168"/>
      <c r="F281" s="100"/>
    </row>
    <row r="282" spans="1:6" ht="18" customHeight="1">
      <c r="A282" s="168"/>
      <c r="B282" s="93" t="s">
        <v>5</v>
      </c>
      <c r="F282" s="100"/>
    </row>
    <row r="283" spans="1:10" ht="18" customHeight="1">
      <c r="A283" s="98"/>
      <c r="G283" s="106"/>
      <c r="H283" s="106"/>
      <c r="I283" s="222"/>
      <c r="J283" s="222"/>
    </row>
    <row r="284" spans="1:8" ht="18" customHeight="1">
      <c r="A284" s="98"/>
      <c r="G284" s="106"/>
      <c r="H284" s="106"/>
    </row>
    <row r="285" spans="1:9" ht="18" customHeight="1">
      <c r="A285" s="168" t="s">
        <v>23</v>
      </c>
      <c r="B285" s="158" t="s">
        <v>213</v>
      </c>
      <c r="C285" s="97"/>
      <c r="D285" s="97"/>
      <c r="E285" s="97"/>
      <c r="F285" s="97"/>
      <c r="G285" s="97"/>
      <c r="H285" s="97"/>
      <c r="I285" s="97"/>
    </row>
    <row r="286" spans="1:9" ht="18" customHeight="1">
      <c r="A286" s="168"/>
      <c r="B286" s="158"/>
      <c r="C286" s="97"/>
      <c r="D286" s="97"/>
      <c r="E286" s="97"/>
      <c r="F286" s="97"/>
      <c r="G286" s="97"/>
      <c r="H286" s="97"/>
      <c r="I286" s="97"/>
    </row>
    <row r="287" spans="2:10" ht="15.75" customHeight="1">
      <c r="B287" s="282" t="s">
        <v>383</v>
      </c>
      <c r="C287" s="282"/>
      <c r="D287" s="282"/>
      <c r="E287" s="282"/>
      <c r="F287" s="282"/>
      <c r="G287" s="282"/>
      <c r="H287" s="282"/>
      <c r="I287" s="282"/>
      <c r="J287" s="282"/>
    </row>
    <row r="288" spans="2:9" ht="15.75" customHeight="1">
      <c r="B288" s="96"/>
      <c r="C288" s="97"/>
      <c r="D288" s="97"/>
      <c r="E288" s="97"/>
      <c r="F288" s="97"/>
      <c r="G288" s="97"/>
      <c r="H288" s="97"/>
      <c r="I288" s="97"/>
    </row>
    <row r="289" spans="2:9" ht="15.75" customHeight="1">
      <c r="B289" s="96"/>
      <c r="C289" s="97"/>
      <c r="D289" s="97"/>
      <c r="E289" s="97"/>
      <c r="F289" s="97"/>
      <c r="G289" s="97"/>
      <c r="H289" s="97"/>
      <c r="I289" s="97"/>
    </row>
    <row r="290" spans="2:9" ht="15.75" customHeight="1">
      <c r="B290" s="96"/>
      <c r="C290" s="97"/>
      <c r="D290" s="97"/>
      <c r="E290" s="97"/>
      <c r="F290" s="97"/>
      <c r="G290" s="97"/>
      <c r="H290" s="97"/>
      <c r="I290" s="97"/>
    </row>
    <row r="291" spans="2:9" ht="15.75" customHeight="1">
      <c r="B291" s="96"/>
      <c r="C291" s="97"/>
      <c r="D291" s="97"/>
      <c r="E291" s="97"/>
      <c r="F291" s="97"/>
      <c r="G291" s="97"/>
      <c r="H291" s="97"/>
      <c r="I291" s="97"/>
    </row>
    <row r="292" spans="2:9" ht="15.75" customHeight="1">
      <c r="B292" s="96"/>
      <c r="C292" s="97"/>
      <c r="D292" s="97"/>
      <c r="E292" s="97"/>
      <c r="F292" s="97"/>
      <c r="G292" s="97"/>
      <c r="H292" s="97"/>
      <c r="I292" s="97"/>
    </row>
    <row r="293" spans="2:9" ht="15.75" customHeight="1">
      <c r="B293" s="96"/>
      <c r="C293" s="97"/>
      <c r="D293" s="97"/>
      <c r="E293" s="97"/>
      <c r="F293" s="97"/>
      <c r="G293" s="97"/>
      <c r="H293" s="97"/>
      <c r="I293" s="97"/>
    </row>
    <row r="294" spans="2:9" ht="15.75" customHeight="1">
      <c r="B294" s="96"/>
      <c r="C294" s="97"/>
      <c r="D294" s="97"/>
      <c r="E294" s="97"/>
      <c r="F294" s="97"/>
      <c r="G294" s="97"/>
      <c r="H294" s="97"/>
      <c r="I294" s="97"/>
    </row>
    <row r="295" spans="2:9" ht="15.75" customHeight="1">
      <c r="B295" s="96"/>
      <c r="C295" s="97"/>
      <c r="D295" s="97"/>
      <c r="E295" s="97"/>
      <c r="F295" s="97"/>
      <c r="G295" s="97"/>
      <c r="H295" s="97"/>
      <c r="I295" s="97"/>
    </row>
    <row r="296" spans="2:9" ht="15.75" customHeight="1">
      <c r="B296" s="96"/>
      <c r="C296" s="97"/>
      <c r="D296" s="97"/>
      <c r="E296" s="97"/>
      <c r="F296" s="97"/>
      <c r="G296" s="97"/>
      <c r="H296" s="97"/>
      <c r="I296" s="97"/>
    </row>
    <row r="297" spans="2:9" ht="15.75" customHeight="1">
      <c r="B297" s="96"/>
      <c r="C297" s="97"/>
      <c r="D297" s="97"/>
      <c r="E297" s="97"/>
      <c r="F297" s="97"/>
      <c r="G297" s="97"/>
      <c r="H297" s="97"/>
      <c r="I297" s="97"/>
    </row>
    <row r="298" spans="2:9" ht="15.75" customHeight="1">
      <c r="B298" s="96"/>
      <c r="C298" s="97"/>
      <c r="D298" s="97"/>
      <c r="E298" s="97"/>
      <c r="F298" s="97"/>
      <c r="G298" s="97"/>
      <c r="H298" s="97"/>
      <c r="I298" s="97"/>
    </row>
    <row r="299" spans="2:9" ht="15.75" customHeight="1">
      <c r="B299" s="96"/>
      <c r="C299" s="97"/>
      <c r="D299" s="97"/>
      <c r="E299" s="97"/>
      <c r="F299" s="97"/>
      <c r="G299" s="97"/>
      <c r="H299" s="97"/>
      <c r="I299" s="97"/>
    </row>
    <row r="300" spans="2:9" ht="15.75" customHeight="1">
      <c r="B300" s="96"/>
      <c r="C300" s="97"/>
      <c r="D300" s="97"/>
      <c r="E300" s="97"/>
      <c r="F300" s="97"/>
      <c r="G300" s="97"/>
      <c r="H300" s="97"/>
      <c r="I300" s="97"/>
    </row>
    <row r="301" spans="2:9" ht="15.75" customHeight="1">
      <c r="B301" s="96"/>
      <c r="C301" s="97"/>
      <c r="D301" s="97"/>
      <c r="E301" s="97"/>
      <c r="F301" s="97"/>
      <c r="G301" s="97"/>
      <c r="H301" s="97"/>
      <c r="I301" s="97"/>
    </row>
    <row r="302" spans="2:9" ht="15.75" customHeight="1">
      <c r="B302" s="96"/>
      <c r="C302" s="97"/>
      <c r="D302" s="97"/>
      <c r="E302" s="97"/>
      <c r="F302" s="97"/>
      <c r="G302" s="97"/>
      <c r="H302" s="97"/>
      <c r="I302" s="97"/>
    </row>
    <row r="303" spans="2:9" ht="15.75" customHeight="1">
      <c r="B303" s="96"/>
      <c r="C303" s="97"/>
      <c r="D303" s="97"/>
      <c r="E303" s="97"/>
      <c r="F303" s="97"/>
      <c r="G303" s="97"/>
      <c r="H303" s="97"/>
      <c r="I303" s="97"/>
    </row>
    <row r="304" spans="2:9" ht="15.75" customHeight="1">
      <c r="B304" s="96"/>
      <c r="C304" s="97"/>
      <c r="D304" s="97"/>
      <c r="E304" s="97"/>
      <c r="F304" s="97"/>
      <c r="G304" s="97"/>
      <c r="H304" s="97"/>
      <c r="I304" s="97"/>
    </row>
    <row r="305" spans="2:9" ht="15.75" customHeight="1">
      <c r="B305" s="96"/>
      <c r="C305" s="97"/>
      <c r="D305" s="97"/>
      <c r="E305" s="97"/>
      <c r="F305" s="97"/>
      <c r="G305" s="97"/>
      <c r="H305" s="97"/>
      <c r="I305" s="97"/>
    </row>
    <row r="306" spans="2:9" ht="15.75" customHeight="1">
      <c r="B306" s="96"/>
      <c r="C306" s="97"/>
      <c r="D306" s="97"/>
      <c r="E306" s="97"/>
      <c r="F306" s="97"/>
      <c r="G306" s="97"/>
      <c r="H306" s="97"/>
      <c r="I306" s="97"/>
    </row>
    <row r="307" spans="2:9" ht="15.75" customHeight="1">
      <c r="B307" s="96"/>
      <c r="C307" s="97"/>
      <c r="D307" s="97"/>
      <c r="E307" s="97"/>
      <c r="F307" s="97"/>
      <c r="G307" s="97"/>
      <c r="H307" s="97"/>
      <c r="I307" s="97"/>
    </row>
    <row r="308" spans="2:9" ht="15.75" customHeight="1">
      <c r="B308" s="96"/>
      <c r="C308" s="97"/>
      <c r="D308" s="97"/>
      <c r="E308" s="97"/>
      <c r="F308" s="97"/>
      <c r="G308" s="97"/>
      <c r="H308" s="97"/>
      <c r="I308" s="97"/>
    </row>
    <row r="309" spans="2:9" ht="15.75" customHeight="1">
      <c r="B309" s="96"/>
      <c r="C309" s="97"/>
      <c r="D309" s="97"/>
      <c r="E309" s="97"/>
      <c r="F309" s="97"/>
      <c r="G309" s="97"/>
      <c r="H309" s="97"/>
      <c r="I309" s="97"/>
    </row>
    <row r="310" spans="2:9" ht="15.75" customHeight="1">
      <c r="B310" s="96"/>
      <c r="C310" s="97"/>
      <c r="D310" s="97"/>
      <c r="E310" s="97"/>
      <c r="F310" s="97"/>
      <c r="G310" s="97"/>
      <c r="H310" s="97"/>
      <c r="I310" s="97"/>
    </row>
    <row r="311" spans="2:9" ht="15.75" customHeight="1">
      <c r="B311" s="96"/>
      <c r="C311" s="97"/>
      <c r="D311" s="97"/>
      <c r="E311" s="97"/>
      <c r="F311" s="97"/>
      <c r="G311" s="97"/>
      <c r="H311" s="97"/>
      <c r="I311" s="97"/>
    </row>
    <row r="312" spans="2:9" ht="15.75" customHeight="1">
      <c r="B312" s="96"/>
      <c r="C312" s="97"/>
      <c r="D312" s="97"/>
      <c r="E312" s="97"/>
      <c r="F312" s="97"/>
      <c r="G312" s="97"/>
      <c r="H312" s="97"/>
      <c r="I312" s="97"/>
    </row>
    <row r="313" spans="2:9" ht="15.75" customHeight="1">
      <c r="B313" s="96"/>
      <c r="C313" s="97"/>
      <c r="D313" s="97"/>
      <c r="E313" s="97"/>
      <c r="F313" s="97"/>
      <c r="G313" s="97"/>
      <c r="H313" s="97"/>
      <c r="I313" s="97"/>
    </row>
    <row r="314" spans="2:9" ht="15.75" customHeight="1">
      <c r="B314" s="96"/>
      <c r="C314" s="97"/>
      <c r="D314" s="97"/>
      <c r="E314" s="97"/>
      <c r="F314" s="97"/>
      <c r="G314" s="97"/>
      <c r="H314" s="97"/>
      <c r="I314" s="97"/>
    </row>
    <row r="315" spans="2:9" ht="15.75" customHeight="1">
      <c r="B315" s="96"/>
      <c r="C315" s="97"/>
      <c r="D315" s="97"/>
      <c r="E315" s="97"/>
      <c r="F315" s="97"/>
      <c r="G315" s="97"/>
      <c r="H315" s="97"/>
      <c r="I315" s="97"/>
    </row>
    <row r="316" spans="2:9" ht="15.75" customHeight="1">
      <c r="B316" s="96"/>
      <c r="C316" s="97"/>
      <c r="D316" s="97"/>
      <c r="E316" s="97"/>
      <c r="F316" s="97"/>
      <c r="G316" s="97"/>
      <c r="H316" s="97"/>
      <c r="I316" s="97"/>
    </row>
    <row r="317" spans="2:9" ht="15.75" customHeight="1">
      <c r="B317" s="96"/>
      <c r="C317" s="97"/>
      <c r="D317" s="97"/>
      <c r="E317" s="97"/>
      <c r="F317" s="97"/>
      <c r="G317" s="97"/>
      <c r="H317" s="97"/>
      <c r="I317" s="97"/>
    </row>
    <row r="318" spans="2:9" ht="15.75" customHeight="1">
      <c r="B318" s="96"/>
      <c r="C318" s="97"/>
      <c r="D318" s="97"/>
      <c r="E318" s="97"/>
      <c r="F318" s="97"/>
      <c r="G318" s="97"/>
      <c r="H318" s="97"/>
      <c r="I318" s="97"/>
    </row>
    <row r="319" spans="2:9" ht="15.75" customHeight="1">
      <c r="B319" s="96"/>
      <c r="C319" s="97"/>
      <c r="D319" s="97"/>
      <c r="E319" s="97"/>
      <c r="F319" s="97"/>
      <c r="G319" s="97"/>
      <c r="H319" s="97"/>
      <c r="I319" s="97"/>
    </row>
    <row r="320" spans="2:9" ht="15.75" customHeight="1">
      <c r="B320" s="96"/>
      <c r="C320" s="97"/>
      <c r="D320" s="97"/>
      <c r="E320" s="97"/>
      <c r="F320" s="97"/>
      <c r="G320" s="97"/>
      <c r="H320" s="97"/>
      <c r="I320" s="97"/>
    </row>
    <row r="321" spans="2:9" ht="15.75" customHeight="1">
      <c r="B321" s="96"/>
      <c r="C321" s="97"/>
      <c r="D321" s="97"/>
      <c r="E321" s="97"/>
      <c r="F321" s="97"/>
      <c r="G321" s="97"/>
      <c r="H321" s="97"/>
      <c r="I321" s="97"/>
    </row>
    <row r="322" spans="2:9" ht="15.75" customHeight="1">
      <c r="B322" s="96"/>
      <c r="C322" s="97"/>
      <c r="D322" s="97"/>
      <c r="E322" s="97"/>
      <c r="F322" s="97"/>
      <c r="G322" s="97"/>
      <c r="H322" s="97"/>
      <c r="I322" s="97"/>
    </row>
    <row r="323" spans="2:9" ht="15.75" customHeight="1">
      <c r="B323" s="96"/>
      <c r="C323" s="97"/>
      <c r="D323" s="97"/>
      <c r="E323" s="97"/>
      <c r="F323" s="97"/>
      <c r="G323" s="97"/>
      <c r="H323" s="97"/>
      <c r="I323" s="97"/>
    </row>
    <row r="324" spans="2:9" ht="15.75" customHeight="1">
      <c r="B324" s="96"/>
      <c r="C324" s="97"/>
      <c r="D324" s="97"/>
      <c r="E324" s="97"/>
      <c r="F324" s="97"/>
      <c r="G324" s="97"/>
      <c r="H324" s="97"/>
      <c r="I324" s="97"/>
    </row>
    <row r="325" spans="2:9" ht="15.75" customHeight="1">
      <c r="B325" s="96"/>
      <c r="C325" s="97"/>
      <c r="D325" s="97"/>
      <c r="E325" s="97"/>
      <c r="F325" s="97"/>
      <c r="G325" s="97"/>
      <c r="H325" s="97"/>
      <c r="I325" s="97"/>
    </row>
    <row r="326" spans="2:9" ht="15.75" customHeight="1">
      <c r="B326" s="96"/>
      <c r="C326" s="97"/>
      <c r="D326" s="97"/>
      <c r="E326" s="97"/>
      <c r="F326" s="97"/>
      <c r="G326" s="97"/>
      <c r="H326" s="97"/>
      <c r="I326" s="97"/>
    </row>
    <row r="327" spans="2:9" ht="15.75" customHeight="1">
      <c r="B327" s="96"/>
      <c r="C327" s="97"/>
      <c r="D327" s="97"/>
      <c r="E327" s="97"/>
      <c r="F327" s="97"/>
      <c r="G327" s="97"/>
      <c r="H327" s="97"/>
      <c r="I327" s="97"/>
    </row>
    <row r="328" spans="2:9" ht="15.75" customHeight="1">
      <c r="B328" s="96"/>
      <c r="C328" s="97"/>
      <c r="D328" s="97"/>
      <c r="E328" s="97"/>
      <c r="F328" s="97"/>
      <c r="G328" s="97"/>
      <c r="H328" s="97"/>
      <c r="I328" s="97"/>
    </row>
    <row r="329" spans="2:9" ht="15.75" customHeight="1">
      <c r="B329" s="96"/>
      <c r="C329" s="97"/>
      <c r="D329" s="97"/>
      <c r="E329" s="97"/>
      <c r="F329" s="97"/>
      <c r="G329" s="97"/>
      <c r="H329" s="97"/>
      <c r="I329" s="97"/>
    </row>
    <row r="330" spans="2:9" ht="15.75" customHeight="1">
      <c r="B330" s="96"/>
      <c r="C330" s="97"/>
      <c r="D330" s="97"/>
      <c r="E330" s="97"/>
      <c r="F330" s="97"/>
      <c r="G330" s="97"/>
      <c r="H330" s="97"/>
      <c r="I330" s="97"/>
    </row>
    <row r="331" spans="2:9" ht="15.75" customHeight="1">
      <c r="B331" s="96"/>
      <c r="C331" s="97"/>
      <c r="D331" s="97"/>
      <c r="E331" s="97"/>
      <c r="F331" s="97"/>
      <c r="G331" s="97"/>
      <c r="H331" s="97"/>
      <c r="I331" s="97"/>
    </row>
    <row r="332" spans="2:9" ht="15.75" customHeight="1">
      <c r="B332" s="96"/>
      <c r="C332" s="97"/>
      <c r="D332" s="97"/>
      <c r="E332" s="97"/>
      <c r="F332" s="97"/>
      <c r="G332" s="97"/>
      <c r="H332" s="97"/>
      <c r="I332" s="97"/>
    </row>
    <row r="333" spans="2:9" ht="15.75" customHeight="1">
      <c r="B333" s="96"/>
      <c r="C333" s="97"/>
      <c r="D333" s="97"/>
      <c r="E333" s="97"/>
      <c r="F333" s="97"/>
      <c r="G333" s="97"/>
      <c r="H333" s="97"/>
      <c r="I333" s="97"/>
    </row>
    <row r="334" spans="2:9" ht="15.75" customHeight="1">
      <c r="B334" s="96"/>
      <c r="C334" s="97"/>
      <c r="D334" s="97"/>
      <c r="E334" s="97"/>
      <c r="F334" s="97"/>
      <c r="G334" s="97"/>
      <c r="H334" s="97"/>
      <c r="I334" s="97"/>
    </row>
    <row r="335" spans="2:9" ht="15.75" customHeight="1">
      <c r="B335" s="96"/>
      <c r="C335" s="97"/>
      <c r="D335" s="97"/>
      <c r="E335" s="97"/>
      <c r="F335" s="97"/>
      <c r="G335" s="97"/>
      <c r="H335" s="97"/>
      <c r="I335" s="97"/>
    </row>
    <row r="336" spans="2:9" ht="15.75" customHeight="1">
      <c r="B336" s="96"/>
      <c r="C336" s="97"/>
      <c r="D336" s="97"/>
      <c r="E336" s="97"/>
      <c r="F336" s="97"/>
      <c r="G336" s="97"/>
      <c r="H336" s="97"/>
      <c r="I336" s="97"/>
    </row>
    <row r="337" spans="2:9" ht="15.75" customHeight="1">
      <c r="B337" s="96"/>
      <c r="C337" s="97"/>
      <c r="D337" s="97"/>
      <c r="E337" s="97"/>
      <c r="F337" s="97"/>
      <c r="G337" s="97"/>
      <c r="H337" s="97"/>
      <c r="I337" s="97"/>
    </row>
    <row r="338" spans="2:9" ht="15.75" customHeight="1">
      <c r="B338" s="96"/>
      <c r="C338" s="97"/>
      <c r="D338" s="97"/>
      <c r="E338" s="97"/>
      <c r="F338" s="97"/>
      <c r="G338" s="97"/>
      <c r="H338" s="97"/>
      <c r="I338" s="97"/>
    </row>
    <row r="339" spans="2:9" ht="15.75" customHeight="1">
      <c r="B339" s="96"/>
      <c r="C339" s="97"/>
      <c r="D339" s="97"/>
      <c r="E339" s="97"/>
      <c r="F339" s="97"/>
      <c r="G339" s="97"/>
      <c r="H339" s="97"/>
      <c r="I339" s="97"/>
    </row>
    <row r="340" spans="2:9" ht="15.75" customHeight="1">
      <c r="B340" s="96"/>
      <c r="C340" s="97"/>
      <c r="D340" s="97"/>
      <c r="E340" s="97"/>
      <c r="F340" s="97"/>
      <c r="G340" s="97"/>
      <c r="H340" s="97"/>
      <c r="I340" s="97"/>
    </row>
    <row r="341" spans="2:9" ht="15.75" customHeight="1">
      <c r="B341" s="96"/>
      <c r="C341" s="97"/>
      <c r="D341" s="97"/>
      <c r="E341" s="97"/>
      <c r="F341" s="97"/>
      <c r="G341" s="97"/>
      <c r="H341" s="97"/>
      <c r="I341" s="97"/>
    </row>
    <row r="342" spans="2:9" ht="15.75" customHeight="1">
      <c r="B342" s="96"/>
      <c r="C342" s="97"/>
      <c r="D342" s="97"/>
      <c r="E342" s="97"/>
      <c r="F342" s="97"/>
      <c r="G342" s="97"/>
      <c r="H342" s="97"/>
      <c r="I342" s="97"/>
    </row>
    <row r="343" spans="2:9" ht="15.75" customHeight="1">
      <c r="B343" s="96"/>
      <c r="C343" s="97"/>
      <c r="D343" s="97"/>
      <c r="E343" s="97"/>
      <c r="F343" s="97"/>
      <c r="G343" s="97"/>
      <c r="H343" s="97"/>
      <c r="I343" s="97"/>
    </row>
    <row r="344" spans="2:9" ht="15.75" customHeight="1">
      <c r="B344" s="96"/>
      <c r="C344" s="97"/>
      <c r="D344" s="97"/>
      <c r="E344" s="97"/>
      <c r="F344" s="97"/>
      <c r="G344" s="97"/>
      <c r="H344" s="97"/>
      <c r="I344" s="97"/>
    </row>
    <row r="345" spans="2:9" ht="15.75" customHeight="1">
      <c r="B345" s="96"/>
      <c r="C345" s="97"/>
      <c r="D345" s="97"/>
      <c r="E345" s="97"/>
      <c r="F345" s="97"/>
      <c r="G345" s="97"/>
      <c r="H345" s="97"/>
      <c r="I345" s="97"/>
    </row>
    <row r="346" spans="2:9" ht="15.75" customHeight="1">
      <c r="B346" s="96"/>
      <c r="C346" s="97"/>
      <c r="D346" s="97"/>
      <c r="E346" s="97"/>
      <c r="F346" s="97"/>
      <c r="G346" s="97"/>
      <c r="H346" s="97"/>
      <c r="I346" s="97"/>
    </row>
    <row r="347" spans="2:9" ht="15.75" customHeight="1">
      <c r="B347" s="96"/>
      <c r="C347" s="97"/>
      <c r="D347" s="97"/>
      <c r="E347" s="97"/>
      <c r="F347" s="97"/>
      <c r="G347" s="97"/>
      <c r="H347" s="97"/>
      <c r="I347" s="97"/>
    </row>
    <row r="348" spans="2:9" ht="15.75" customHeight="1">
      <c r="B348" s="96"/>
      <c r="C348" s="97"/>
      <c r="D348" s="97"/>
      <c r="E348" s="97"/>
      <c r="F348" s="97"/>
      <c r="G348" s="97"/>
      <c r="H348" s="97"/>
      <c r="I348" s="97"/>
    </row>
    <row r="349" spans="2:9" ht="15.75" customHeight="1">
      <c r="B349" s="96"/>
      <c r="C349" s="97"/>
      <c r="D349" s="97"/>
      <c r="E349" s="97"/>
      <c r="F349" s="97"/>
      <c r="G349" s="97"/>
      <c r="H349" s="97"/>
      <c r="I349" s="97"/>
    </row>
    <row r="350" spans="2:9" ht="15.75" customHeight="1">
      <c r="B350" s="96"/>
      <c r="C350" s="97"/>
      <c r="D350" s="97"/>
      <c r="E350" s="97"/>
      <c r="F350" s="97"/>
      <c r="G350" s="97"/>
      <c r="H350" s="97"/>
      <c r="I350" s="97"/>
    </row>
    <row r="351" spans="2:9" ht="15.75" customHeight="1">
      <c r="B351" s="96"/>
      <c r="C351" s="97"/>
      <c r="D351" s="97"/>
      <c r="E351" s="97"/>
      <c r="F351" s="97"/>
      <c r="G351" s="97"/>
      <c r="H351" s="97"/>
      <c r="I351" s="97"/>
    </row>
    <row r="352" spans="2:9" ht="15.75" customHeight="1">
      <c r="B352" s="96"/>
      <c r="C352" s="97"/>
      <c r="D352" s="97"/>
      <c r="E352" s="97"/>
      <c r="F352" s="97"/>
      <c r="G352" s="97"/>
      <c r="H352" s="97"/>
      <c r="I352" s="97"/>
    </row>
    <row r="353" spans="2:9" ht="15.75" customHeight="1">
      <c r="B353" s="96"/>
      <c r="C353" s="97"/>
      <c r="D353" s="97"/>
      <c r="E353" s="97"/>
      <c r="F353" s="97"/>
      <c r="G353" s="97"/>
      <c r="H353" s="97"/>
      <c r="I353" s="97"/>
    </row>
    <row r="354" spans="2:9" ht="15.75" customHeight="1">
      <c r="B354" s="96"/>
      <c r="C354" s="97"/>
      <c r="D354" s="97"/>
      <c r="E354" s="97"/>
      <c r="F354" s="97"/>
      <c r="G354" s="97"/>
      <c r="H354" s="97"/>
      <c r="I354" s="97"/>
    </row>
    <row r="355" spans="1:10" ht="18" customHeight="1">
      <c r="A355" s="275" t="s">
        <v>214</v>
      </c>
      <c r="B355" s="275"/>
      <c r="C355" s="275"/>
      <c r="D355" s="275"/>
      <c r="E355" s="275"/>
      <c r="F355" s="275"/>
      <c r="G355" s="275"/>
      <c r="H355" s="275"/>
      <c r="I355" s="275"/>
      <c r="J355" s="275"/>
    </row>
    <row r="356" spans="1:10" s="92" customFormat="1" ht="18">
      <c r="A356" s="107"/>
      <c r="B356" s="142"/>
      <c r="C356" s="142"/>
      <c r="D356" s="142"/>
      <c r="E356" s="142"/>
      <c r="F356" s="142"/>
      <c r="G356" s="142"/>
      <c r="H356" s="142"/>
      <c r="I356" s="142"/>
      <c r="J356" s="93"/>
    </row>
    <row r="357" spans="1:10" s="92" customFormat="1" ht="18">
      <c r="A357" s="107"/>
      <c r="B357" s="99"/>
      <c r="C357" s="100"/>
      <c r="D357" s="100"/>
      <c r="E357" s="100"/>
      <c r="F357" s="100"/>
      <c r="G357" s="100"/>
      <c r="H357" s="100"/>
      <c r="I357" s="100"/>
      <c r="J357" s="100"/>
    </row>
    <row r="358" spans="1:10" s="92" customFormat="1" ht="18">
      <c r="A358" s="107"/>
      <c r="B358" s="99"/>
      <c r="C358" s="100"/>
      <c r="D358" s="100"/>
      <c r="E358" s="100"/>
      <c r="F358" s="100"/>
      <c r="G358" s="100"/>
      <c r="H358" s="100"/>
      <c r="I358" s="100"/>
      <c r="J358" s="100"/>
    </row>
    <row r="359" spans="1:10" s="92" customFormat="1" ht="18">
      <c r="A359" s="107"/>
      <c r="B359" s="99"/>
      <c r="C359" s="100"/>
      <c r="D359" s="100"/>
      <c r="E359" s="100"/>
      <c r="F359" s="100"/>
      <c r="G359" s="100"/>
      <c r="H359" s="100"/>
      <c r="I359" s="100"/>
      <c r="J359" s="100"/>
    </row>
    <row r="360" spans="1:10" s="92" customFormat="1" ht="18">
      <c r="A360" s="107"/>
      <c r="B360" s="99"/>
      <c r="C360" s="100"/>
      <c r="D360" s="100"/>
      <c r="E360" s="100"/>
      <c r="F360" s="100"/>
      <c r="G360" s="100"/>
      <c r="H360" s="100"/>
      <c r="I360" s="100"/>
      <c r="J360" s="100"/>
    </row>
    <row r="361" spans="1:10" s="92" customFormat="1" ht="18">
      <c r="A361" s="107"/>
      <c r="B361" s="99"/>
      <c r="C361" s="100"/>
      <c r="D361" s="100"/>
      <c r="E361" s="100"/>
      <c r="F361" s="100"/>
      <c r="G361" s="100"/>
      <c r="H361" s="100"/>
      <c r="I361" s="100"/>
      <c r="J361" s="100"/>
    </row>
    <row r="362" spans="1:10" s="92" customFormat="1" ht="18">
      <c r="A362" s="107"/>
      <c r="B362" s="99"/>
      <c r="C362" s="100"/>
      <c r="D362" s="100"/>
      <c r="E362" s="100"/>
      <c r="F362" s="100"/>
      <c r="G362" s="100"/>
      <c r="H362" s="100"/>
      <c r="I362" s="100"/>
      <c r="J362" s="100"/>
    </row>
    <row r="363" spans="1:10" s="92" customFormat="1" ht="18">
      <c r="A363" s="107"/>
      <c r="B363" s="99"/>
      <c r="C363" s="100"/>
      <c r="D363" s="100"/>
      <c r="E363" s="100"/>
      <c r="F363" s="100"/>
      <c r="G363" s="100"/>
      <c r="H363" s="100"/>
      <c r="I363" s="100"/>
      <c r="J363" s="100"/>
    </row>
    <row r="364" spans="1:10" s="92" customFormat="1" ht="18">
      <c r="A364" s="107"/>
      <c r="B364" s="99"/>
      <c r="C364" s="100"/>
      <c r="D364" s="100"/>
      <c r="E364" s="100"/>
      <c r="F364" s="100"/>
      <c r="G364" s="100"/>
      <c r="H364" s="100"/>
      <c r="I364" s="100"/>
      <c r="J364" s="100"/>
    </row>
    <row r="365" spans="1:10" s="92" customFormat="1" ht="18">
      <c r="A365" s="107"/>
      <c r="B365" s="99"/>
      <c r="C365" s="100"/>
      <c r="D365" s="100"/>
      <c r="E365" s="100"/>
      <c r="F365" s="100"/>
      <c r="G365" s="100"/>
      <c r="H365" s="100"/>
      <c r="I365" s="100"/>
      <c r="J365" s="100"/>
    </row>
    <row r="366" spans="1:10" s="92" customFormat="1" ht="18">
      <c r="A366" s="107"/>
      <c r="B366" s="99"/>
      <c r="C366" s="100"/>
      <c r="D366" s="100"/>
      <c r="E366" s="100"/>
      <c r="F366" s="100"/>
      <c r="G366" s="100"/>
      <c r="H366" s="100"/>
      <c r="I366" s="100"/>
      <c r="J366" s="100"/>
    </row>
    <row r="367" spans="1:10" s="92" customFormat="1" ht="18">
      <c r="A367" s="107"/>
      <c r="B367" s="99"/>
      <c r="C367" s="100"/>
      <c r="D367" s="100"/>
      <c r="E367" s="100"/>
      <c r="F367" s="100"/>
      <c r="G367" s="100"/>
      <c r="H367" s="100"/>
      <c r="I367" s="100"/>
      <c r="J367" s="100"/>
    </row>
    <row r="368" spans="1:10" s="92" customFormat="1" ht="18">
      <c r="A368" s="107"/>
      <c r="B368" s="99"/>
      <c r="C368" s="100"/>
      <c r="D368" s="100"/>
      <c r="E368" s="100"/>
      <c r="F368" s="100"/>
      <c r="G368" s="100"/>
      <c r="H368" s="100"/>
      <c r="I368" s="100"/>
      <c r="J368" s="100"/>
    </row>
    <row r="369" spans="1:10" s="92" customFormat="1" ht="18">
      <c r="A369" s="107"/>
      <c r="B369" s="99"/>
      <c r="C369" s="100"/>
      <c r="D369" s="100"/>
      <c r="E369" s="100"/>
      <c r="F369" s="100"/>
      <c r="G369" s="100"/>
      <c r="H369" s="100"/>
      <c r="I369" s="100"/>
      <c r="J369" s="100"/>
    </row>
    <row r="370" spans="1:10" s="92" customFormat="1" ht="18">
      <c r="A370" s="107"/>
      <c r="B370" s="99"/>
      <c r="C370" s="100"/>
      <c r="D370" s="100"/>
      <c r="E370" s="100"/>
      <c r="F370" s="100"/>
      <c r="G370" s="100"/>
      <c r="H370" s="100"/>
      <c r="I370" s="100"/>
      <c r="J370" s="100"/>
    </row>
    <row r="371" spans="1:10" s="92" customFormat="1" ht="18">
      <c r="A371" s="107"/>
      <c r="B371" s="99"/>
      <c r="C371" s="100"/>
      <c r="D371" s="100"/>
      <c r="E371" s="100"/>
      <c r="F371" s="100"/>
      <c r="G371" s="100"/>
      <c r="H371" s="100"/>
      <c r="I371" s="100"/>
      <c r="J371" s="100"/>
    </row>
    <row r="372" spans="1:10" s="92" customFormat="1" ht="18">
      <c r="A372" s="107"/>
      <c r="B372" s="99"/>
      <c r="C372" s="100"/>
      <c r="D372" s="100"/>
      <c r="E372" s="100"/>
      <c r="F372" s="100"/>
      <c r="G372" s="100"/>
      <c r="H372" s="100"/>
      <c r="I372" s="100"/>
      <c r="J372" s="100"/>
    </row>
    <row r="373" spans="1:10" s="92" customFormat="1" ht="18">
      <c r="A373" s="107"/>
      <c r="B373" s="99"/>
      <c r="C373" s="100"/>
      <c r="D373" s="100"/>
      <c r="E373" s="100"/>
      <c r="F373" s="100"/>
      <c r="G373" s="100"/>
      <c r="H373" s="100"/>
      <c r="I373" s="100"/>
      <c r="J373" s="100"/>
    </row>
    <row r="374" spans="1:10" s="92" customFormat="1" ht="18">
      <c r="A374" s="107"/>
      <c r="B374" s="99"/>
      <c r="C374" s="100"/>
      <c r="D374" s="100"/>
      <c r="E374" s="100"/>
      <c r="F374" s="100"/>
      <c r="G374" s="100"/>
      <c r="H374" s="100"/>
      <c r="I374" s="100"/>
      <c r="J374" s="100"/>
    </row>
    <row r="375" spans="1:10" s="92" customFormat="1" ht="18">
      <c r="A375" s="107"/>
      <c r="B375" s="99"/>
      <c r="C375" s="100"/>
      <c r="D375" s="100"/>
      <c r="E375" s="100"/>
      <c r="F375" s="100"/>
      <c r="G375" s="100"/>
      <c r="H375" s="100"/>
      <c r="I375" s="100"/>
      <c r="J375" s="100"/>
    </row>
    <row r="376" spans="1:10" s="92" customFormat="1" ht="18">
      <c r="A376" s="107"/>
      <c r="B376" s="99"/>
      <c r="C376" s="100"/>
      <c r="D376" s="100"/>
      <c r="E376" s="100"/>
      <c r="F376" s="100"/>
      <c r="G376" s="100"/>
      <c r="H376" s="100"/>
      <c r="I376" s="100"/>
      <c r="J376" s="100"/>
    </row>
    <row r="377" spans="1:10" s="92" customFormat="1" ht="18">
      <c r="A377" s="107"/>
      <c r="B377" s="99"/>
      <c r="C377" s="100"/>
      <c r="D377" s="100"/>
      <c r="E377" s="100"/>
      <c r="F377" s="100"/>
      <c r="G377" s="100"/>
      <c r="H377" s="100"/>
      <c r="I377" s="100"/>
      <c r="J377" s="100"/>
    </row>
    <row r="378" spans="1:10" s="92" customFormat="1" ht="18">
      <c r="A378" s="107"/>
      <c r="B378" s="99"/>
      <c r="C378" s="100"/>
      <c r="D378" s="100"/>
      <c r="E378" s="100"/>
      <c r="F378" s="100"/>
      <c r="G378" s="100"/>
      <c r="H378" s="100"/>
      <c r="I378" s="100"/>
      <c r="J378" s="100"/>
    </row>
    <row r="379" spans="1:10" s="92" customFormat="1" ht="18">
      <c r="A379" s="107"/>
      <c r="B379" s="99"/>
      <c r="C379" s="100"/>
      <c r="D379" s="100"/>
      <c r="E379" s="100"/>
      <c r="F379" s="100"/>
      <c r="G379" s="100"/>
      <c r="H379" s="100"/>
      <c r="I379" s="100"/>
      <c r="J379" s="100"/>
    </row>
    <row r="380" spans="1:10" s="92" customFormat="1" ht="18">
      <c r="A380" s="107"/>
      <c r="B380" s="99"/>
      <c r="C380" s="100"/>
      <c r="D380" s="100"/>
      <c r="E380" s="100"/>
      <c r="F380" s="100"/>
      <c r="G380" s="100"/>
      <c r="H380" s="100"/>
      <c r="I380" s="100"/>
      <c r="J380" s="100"/>
    </row>
    <row r="381" spans="1:10" s="92" customFormat="1" ht="18">
      <c r="A381" s="107"/>
      <c r="B381" s="99"/>
      <c r="C381" s="100"/>
      <c r="D381" s="100"/>
      <c r="E381" s="100"/>
      <c r="F381" s="100"/>
      <c r="G381" s="100"/>
      <c r="H381" s="100"/>
      <c r="I381" s="100"/>
      <c r="J381" s="100"/>
    </row>
    <row r="382" spans="1:10" s="92" customFormat="1" ht="18">
      <c r="A382" s="107"/>
      <c r="B382" s="99"/>
      <c r="C382" s="100"/>
      <c r="D382" s="100"/>
      <c r="E382" s="100"/>
      <c r="F382" s="100"/>
      <c r="G382" s="100"/>
      <c r="H382" s="100"/>
      <c r="I382" s="100"/>
      <c r="J382" s="100"/>
    </row>
    <row r="383" spans="1:10" s="92" customFormat="1" ht="18">
      <c r="A383" s="107"/>
      <c r="B383" s="99"/>
      <c r="C383" s="100"/>
      <c r="D383" s="100"/>
      <c r="E383" s="100"/>
      <c r="F383" s="100"/>
      <c r="G383" s="100"/>
      <c r="H383" s="100"/>
      <c r="I383" s="100"/>
      <c r="J383" s="100"/>
    </row>
    <row r="384" spans="1:10" s="92" customFormat="1" ht="18">
      <c r="A384" s="107"/>
      <c r="B384" s="99"/>
      <c r="C384" s="100"/>
      <c r="D384" s="100"/>
      <c r="E384" s="100"/>
      <c r="F384" s="100"/>
      <c r="G384" s="100"/>
      <c r="H384" s="100"/>
      <c r="I384" s="100"/>
      <c r="J384" s="100"/>
    </row>
    <row r="385" spans="1:10" s="92" customFormat="1" ht="18">
      <c r="A385" s="107"/>
      <c r="B385" s="99"/>
      <c r="C385" s="100"/>
      <c r="D385" s="100"/>
      <c r="E385" s="100"/>
      <c r="F385" s="100"/>
      <c r="G385" s="100"/>
      <c r="H385" s="100"/>
      <c r="I385" s="100"/>
      <c r="J385" s="100"/>
    </row>
    <row r="386" spans="1:10" s="92" customFormat="1" ht="18">
      <c r="A386" s="107"/>
      <c r="B386" s="99"/>
      <c r="C386" s="100"/>
      <c r="D386" s="100"/>
      <c r="E386" s="100"/>
      <c r="F386" s="100"/>
      <c r="G386" s="100"/>
      <c r="H386" s="100"/>
      <c r="I386" s="100"/>
      <c r="J386" s="100"/>
    </row>
    <row r="387" spans="1:10" s="92" customFormat="1" ht="18">
      <c r="A387" s="107"/>
      <c r="B387" s="99"/>
      <c r="C387" s="100"/>
      <c r="D387" s="100"/>
      <c r="E387" s="100"/>
      <c r="F387" s="100"/>
      <c r="G387" s="100"/>
      <c r="H387" s="100"/>
      <c r="I387" s="100"/>
      <c r="J387" s="100"/>
    </row>
    <row r="388" spans="1:10" s="92" customFormat="1" ht="18">
      <c r="A388" s="107"/>
      <c r="B388" s="99"/>
      <c r="C388" s="100"/>
      <c r="D388" s="100"/>
      <c r="E388" s="100"/>
      <c r="F388" s="100"/>
      <c r="G388" s="100"/>
      <c r="H388" s="100"/>
      <c r="I388" s="100"/>
      <c r="J388" s="100"/>
    </row>
    <row r="389" spans="1:10" s="92" customFormat="1" ht="18">
      <c r="A389" s="107"/>
      <c r="B389" s="99"/>
      <c r="C389" s="100"/>
      <c r="D389" s="100"/>
      <c r="E389" s="100"/>
      <c r="F389" s="100"/>
      <c r="G389" s="100"/>
      <c r="H389" s="100"/>
      <c r="I389" s="100"/>
      <c r="J389" s="100"/>
    </row>
    <row r="390" spans="1:10" s="92" customFormat="1" ht="18">
      <c r="A390" s="107"/>
      <c r="B390" s="99"/>
      <c r="C390" s="100"/>
      <c r="D390" s="100"/>
      <c r="E390" s="100"/>
      <c r="F390" s="100"/>
      <c r="G390" s="100"/>
      <c r="H390" s="100"/>
      <c r="I390" s="100"/>
      <c r="J390" s="100"/>
    </row>
    <row r="391" spans="1:10" s="92" customFormat="1" ht="18">
      <c r="A391" s="107"/>
      <c r="B391" s="99"/>
      <c r="C391" s="100"/>
      <c r="D391" s="100"/>
      <c r="E391" s="100"/>
      <c r="F391" s="100"/>
      <c r="G391" s="100"/>
      <c r="H391" s="100"/>
      <c r="I391" s="100"/>
      <c r="J391" s="100"/>
    </row>
    <row r="392" spans="1:10" s="92" customFormat="1" ht="18">
      <c r="A392" s="107"/>
      <c r="B392" s="99"/>
      <c r="C392" s="100"/>
      <c r="D392" s="100"/>
      <c r="E392" s="100"/>
      <c r="F392" s="100"/>
      <c r="G392" s="100"/>
      <c r="H392" s="100"/>
      <c r="I392" s="100"/>
      <c r="J392" s="100"/>
    </row>
    <row r="393" spans="1:10" s="92" customFormat="1" ht="18">
      <c r="A393" s="107"/>
      <c r="B393" s="99"/>
      <c r="C393" s="100"/>
      <c r="D393" s="100"/>
      <c r="E393" s="100"/>
      <c r="F393" s="100"/>
      <c r="G393" s="100"/>
      <c r="H393" s="100"/>
      <c r="I393" s="100"/>
      <c r="J393" s="100"/>
    </row>
    <row r="394" spans="1:10" s="92" customFormat="1" ht="18">
      <c r="A394" s="107"/>
      <c r="B394" s="99"/>
      <c r="C394" s="100"/>
      <c r="D394" s="100"/>
      <c r="E394" s="100"/>
      <c r="F394" s="100"/>
      <c r="G394" s="100"/>
      <c r="H394" s="100"/>
      <c r="I394" s="100"/>
      <c r="J394" s="100"/>
    </row>
    <row r="395" spans="1:10" s="92" customFormat="1" ht="18">
      <c r="A395" s="107"/>
      <c r="B395" s="99"/>
      <c r="C395" s="100"/>
      <c r="D395" s="100"/>
      <c r="E395" s="100"/>
      <c r="F395" s="100"/>
      <c r="G395" s="100"/>
      <c r="H395" s="100"/>
      <c r="I395" s="100"/>
      <c r="J395" s="100"/>
    </row>
    <row r="396" spans="1:10" s="92" customFormat="1" ht="18">
      <c r="A396" s="107"/>
      <c r="B396" s="99"/>
      <c r="C396" s="100"/>
      <c r="D396" s="100"/>
      <c r="E396" s="100"/>
      <c r="F396" s="100"/>
      <c r="G396" s="100"/>
      <c r="H396" s="100"/>
      <c r="I396" s="100"/>
      <c r="J396" s="100"/>
    </row>
    <row r="397" spans="1:10" s="92" customFormat="1" ht="18">
      <c r="A397" s="107"/>
      <c r="B397" s="99"/>
      <c r="C397" s="100"/>
      <c r="D397" s="100"/>
      <c r="E397" s="100"/>
      <c r="F397" s="100"/>
      <c r="G397" s="100"/>
      <c r="H397" s="100"/>
      <c r="I397" s="100"/>
      <c r="J397" s="100"/>
    </row>
    <row r="398" spans="1:10" s="92" customFormat="1" ht="18">
      <c r="A398" s="107"/>
      <c r="B398" s="99"/>
      <c r="C398" s="100"/>
      <c r="D398" s="100"/>
      <c r="E398" s="100"/>
      <c r="F398" s="100"/>
      <c r="G398" s="100"/>
      <c r="H398" s="100"/>
      <c r="I398" s="100"/>
      <c r="J398" s="100"/>
    </row>
    <row r="399" spans="1:10" s="92" customFormat="1" ht="18">
      <c r="A399" s="107"/>
      <c r="B399" s="99"/>
      <c r="C399" s="100"/>
      <c r="D399" s="100"/>
      <c r="E399" s="100"/>
      <c r="F399" s="100"/>
      <c r="G399" s="100"/>
      <c r="H399" s="100"/>
      <c r="I399" s="100"/>
      <c r="J399" s="100"/>
    </row>
    <row r="400" spans="1:10" s="92" customFormat="1" ht="18">
      <c r="A400" s="107"/>
      <c r="B400" s="99"/>
      <c r="C400" s="100"/>
      <c r="D400" s="100"/>
      <c r="E400" s="100"/>
      <c r="F400" s="100"/>
      <c r="G400" s="100"/>
      <c r="H400" s="100"/>
      <c r="I400" s="100"/>
      <c r="J400" s="100"/>
    </row>
    <row r="401" spans="1:10" s="92" customFormat="1" ht="18">
      <c r="A401" s="107"/>
      <c r="B401" s="99"/>
      <c r="C401" s="100"/>
      <c r="D401" s="100"/>
      <c r="E401" s="100"/>
      <c r="F401" s="100"/>
      <c r="G401" s="100"/>
      <c r="H401" s="100"/>
      <c r="I401" s="100"/>
      <c r="J401" s="100"/>
    </row>
    <row r="402" spans="1:10" s="92" customFormat="1" ht="18">
      <c r="A402" s="107"/>
      <c r="B402" s="99"/>
      <c r="C402" s="100"/>
      <c r="D402" s="100"/>
      <c r="E402" s="100"/>
      <c r="F402" s="100"/>
      <c r="G402" s="100"/>
      <c r="H402" s="100"/>
      <c r="I402" s="100"/>
      <c r="J402" s="100"/>
    </row>
    <row r="403" spans="1:10" s="92" customFormat="1" ht="18">
      <c r="A403" s="107"/>
      <c r="B403" s="99"/>
      <c r="C403" s="100"/>
      <c r="D403" s="100"/>
      <c r="E403" s="100"/>
      <c r="F403" s="100"/>
      <c r="G403" s="100"/>
      <c r="H403" s="100"/>
      <c r="I403" s="100"/>
      <c r="J403" s="100"/>
    </row>
    <row r="404" spans="1:10" s="92" customFormat="1" ht="18">
      <c r="A404" s="107"/>
      <c r="B404" s="99"/>
      <c r="C404" s="100"/>
      <c r="D404" s="100"/>
      <c r="E404" s="100"/>
      <c r="F404" s="100"/>
      <c r="G404" s="100"/>
      <c r="H404" s="100"/>
      <c r="I404" s="100"/>
      <c r="J404" s="100"/>
    </row>
    <row r="405" spans="1:10" s="92" customFormat="1" ht="18">
      <c r="A405" s="100"/>
      <c r="B405" s="99"/>
      <c r="C405" s="100"/>
      <c r="D405" s="100"/>
      <c r="E405" s="100"/>
      <c r="F405" s="100"/>
      <c r="G405" s="100"/>
      <c r="H405" s="100"/>
      <c r="I405" s="100"/>
      <c r="J405" s="100"/>
    </row>
    <row r="406" spans="1:10" s="92" customFormat="1" ht="18">
      <c r="A406" s="100"/>
      <c r="B406" s="100"/>
      <c r="C406" s="100"/>
      <c r="D406" s="100"/>
      <c r="E406" s="100"/>
      <c r="F406" s="100"/>
      <c r="G406" s="100"/>
      <c r="H406" s="100"/>
      <c r="I406" s="100"/>
      <c r="J406" s="100"/>
    </row>
    <row r="407" spans="1:10" s="92" customFormat="1" ht="18">
      <c r="A407" s="100"/>
      <c r="B407" s="100"/>
      <c r="C407" s="100"/>
      <c r="D407" s="100"/>
      <c r="E407" s="100"/>
      <c r="F407" s="100"/>
      <c r="G407" s="100"/>
      <c r="H407" s="100"/>
      <c r="I407" s="100"/>
      <c r="J407" s="100"/>
    </row>
    <row r="408" spans="1:10" s="92" customFormat="1" ht="18">
      <c r="A408" s="100"/>
      <c r="B408" s="100"/>
      <c r="C408" s="100"/>
      <c r="D408" s="100"/>
      <c r="E408" s="100"/>
      <c r="F408" s="100"/>
      <c r="G408" s="100"/>
      <c r="H408" s="100"/>
      <c r="I408" s="100"/>
      <c r="J408" s="100"/>
    </row>
    <row r="409" spans="1:10" s="92" customFormat="1" ht="18">
      <c r="A409" s="107"/>
      <c r="B409" s="100"/>
      <c r="C409" s="100"/>
      <c r="D409" s="100"/>
      <c r="E409" s="100"/>
      <c r="F409" s="100"/>
      <c r="G409" s="100"/>
      <c r="H409" s="100"/>
      <c r="I409" s="100"/>
      <c r="J409" s="100"/>
    </row>
    <row r="410" spans="1:10" s="92" customFormat="1" ht="18">
      <c r="A410" s="100"/>
      <c r="B410" s="99"/>
      <c r="C410" s="100"/>
      <c r="D410" s="100"/>
      <c r="E410" s="100"/>
      <c r="F410" s="100"/>
      <c r="G410" s="100"/>
      <c r="H410" s="100"/>
      <c r="I410" s="100"/>
      <c r="J410" s="100"/>
    </row>
    <row r="411" spans="1:10" s="92" customFormat="1" ht="18">
      <c r="A411" s="100"/>
      <c r="B411" s="100"/>
      <c r="C411" s="100"/>
      <c r="D411" s="100"/>
      <c r="E411" s="100"/>
      <c r="F411" s="100"/>
      <c r="G411" s="100"/>
      <c r="H411" s="100"/>
      <c r="I411" s="100"/>
      <c r="J411" s="100"/>
    </row>
    <row r="412" spans="1:10" s="92" customFormat="1" ht="18">
      <c r="A412" s="100"/>
      <c r="B412" s="100"/>
      <c r="C412" s="100"/>
      <c r="D412" s="100"/>
      <c r="E412" s="100"/>
      <c r="F412" s="100"/>
      <c r="G412" s="100"/>
      <c r="H412" s="100"/>
      <c r="I412" s="100"/>
      <c r="J412" s="100"/>
    </row>
    <row r="413" spans="1:10" s="92" customFormat="1" ht="18">
      <c r="A413" s="100"/>
      <c r="B413" s="100"/>
      <c r="C413" s="100"/>
      <c r="D413" s="100"/>
      <c r="E413" s="100"/>
      <c r="F413" s="100"/>
      <c r="G413" s="100"/>
      <c r="H413" s="100"/>
      <c r="I413" s="212"/>
      <c r="J413" s="212"/>
    </row>
    <row r="414" spans="1:10" s="92" customFormat="1" ht="18">
      <c r="A414" s="100"/>
      <c r="B414" s="100"/>
      <c r="C414" s="100"/>
      <c r="D414" s="100"/>
      <c r="E414" s="100"/>
      <c r="F414" s="100"/>
      <c r="G414" s="100"/>
      <c r="H414" s="100"/>
      <c r="I414" s="100"/>
      <c r="J414" s="212"/>
    </row>
    <row r="415" spans="1:10" s="92" customFormat="1" ht="18">
      <c r="A415" s="100"/>
      <c r="B415" s="100"/>
      <c r="C415" s="99"/>
      <c r="D415" s="100"/>
      <c r="E415" s="100"/>
      <c r="F415" s="100"/>
      <c r="G415" s="100"/>
      <c r="H415" s="100"/>
      <c r="I415" s="100"/>
      <c r="J415" s="100"/>
    </row>
    <row r="416" spans="1:10" s="92" customFormat="1" ht="18">
      <c r="A416" s="100"/>
      <c r="B416" s="100"/>
      <c r="C416" s="107"/>
      <c r="D416" s="100"/>
      <c r="E416" s="100"/>
      <c r="F416" s="100"/>
      <c r="G416" s="100"/>
      <c r="H416" s="100"/>
      <c r="I416" s="102"/>
      <c r="J416" s="102"/>
    </row>
    <row r="417" spans="1:10" s="92" customFormat="1" ht="18">
      <c r="A417" s="100"/>
      <c r="B417" s="100"/>
      <c r="C417" s="100"/>
      <c r="D417" s="100"/>
      <c r="E417" s="100"/>
      <c r="F417" s="100"/>
      <c r="G417" s="100"/>
      <c r="H417" s="100"/>
      <c r="I417" s="102"/>
      <c r="J417" s="102"/>
    </row>
    <row r="418" spans="1:10" s="92" customFormat="1" ht="18">
      <c r="A418" s="100"/>
      <c r="B418" s="100"/>
      <c r="C418" s="100"/>
      <c r="D418" s="100"/>
      <c r="E418" s="100"/>
      <c r="F418" s="100"/>
      <c r="G418" s="100"/>
      <c r="H418" s="100"/>
      <c r="I418" s="102"/>
      <c r="J418" s="102"/>
    </row>
    <row r="419" spans="1:10" s="92" customFormat="1" ht="18">
      <c r="A419" s="100"/>
      <c r="B419" s="100"/>
      <c r="C419" s="100"/>
      <c r="D419" s="100"/>
      <c r="E419" s="100"/>
      <c r="F419" s="100"/>
      <c r="G419" s="100"/>
      <c r="H419" s="100"/>
      <c r="I419" s="102"/>
      <c r="J419" s="102"/>
    </row>
    <row r="420" spans="1:10" s="92" customFormat="1" ht="18">
      <c r="A420" s="100"/>
      <c r="B420" s="100"/>
      <c r="C420" s="100"/>
      <c r="D420" s="100"/>
      <c r="E420" s="100"/>
      <c r="F420" s="100"/>
      <c r="G420" s="100"/>
      <c r="H420" s="100"/>
      <c r="I420" s="100"/>
      <c r="J420" s="102"/>
    </row>
    <row r="421" spans="1:10" s="92" customFormat="1" ht="18">
      <c r="A421" s="100"/>
      <c r="B421" s="100"/>
      <c r="C421" s="107"/>
      <c r="D421" s="100"/>
      <c r="E421" s="100"/>
      <c r="F421" s="100"/>
      <c r="G421" s="100"/>
      <c r="H421" s="100"/>
      <c r="I421" s="102"/>
      <c r="J421" s="100"/>
    </row>
    <row r="422" spans="1:10" s="92" customFormat="1" ht="18">
      <c r="A422" s="100"/>
      <c r="B422" s="100"/>
      <c r="C422" s="100"/>
      <c r="D422" s="100"/>
      <c r="E422" s="100"/>
      <c r="F422" s="100"/>
      <c r="G422" s="100"/>
      <c r="H422" s="100"/>
      <c r="I422" s="102"/>
      <c r="J422" s="102"/>
    </row>
    <row r="423" spans="1:10" s="92" customFormat="1" ht="18">
      <c r="A423" s="100"/>
      <c r="B423" s="100"/>
      <c r="C423" s="100"/>
      <c r="D423" s="107"/>
      <c r="E423" s="100"/>
      <c r="F423" s="100"/>
      <c r="G423" s="100"/>
      <c r="H423" s="100"/>
      <c r="I423" s="102"/>
      <c r="J423" s="102"/>
    </row>
    <row r="424" spans="1:10" s="92" customFormat="1" ht="18">
      <c r="A424" s="100"/>
      <c r="B424" s="100"/>
      <c r="C424" s="100"/>
      <c r="D424" s="100"/>
      <c r="E424" s="100"/>
      <c r="F424" s="100"/>
      <c r="G424" s="100"/>
      <c r="H424" s="100"/>
      <c r="I424" s="102"/>
      <c r="J424" s="102"/>
    </row>
    <row r="425" spans="1:10" s="92" customFormat="1" ht="18">
      <c r="A425" s="100"/>
      <c r="B425" s="100"/>
      <c r="C425" s="100"/>
      <c r="D425" s="100"/>
      <c r="E425" s="100"/>
      <c r="F425" s="100"/>
      <c r="G425" s="100"/>
      <c r="H425" s="100"/>
      <c r="I425" s="102"/>
      <c r="J425" s="102"/>
    </row>
    <row r="426" spans="1:10" s="92" customFormat="1" ht="18">
      <c r="A426" s="100"/>
      <c r="B426" s="100"/>
      <c r="C426" s="99"/>
      <c r="D426" s="100"/>
      <c r="E426" s="100"/>
      <c r="F426" s="100"/>
      <c r="G426" s="100"/>
      <c r="H426" s="100"/>
      <c r="I426" s="102"/>
      <c r="J426" s="102"/>
    </row>
    <row r="427" spans="1:10" s="92" customFormat="1" ht="18">
      <c r="A427" s="100"/>
      <c r="B427" s="100"/>
      <c r="C427" s="107"/>
      <c r="D427" s="100"/>
      <c r="E427" s="100"/>
      <c r="F427" s="100"/>
      <c r="G427" s="100"/>
      <c r="H427" s="100"/>
      <c r="I427" s="102"/>
      <c r="J427" s="102"/>
    </row>
    <row r="428" spans="1:10" s="92" customFormat="1" ht="18">
      <c r="A428" s="100"/>
      <c r="B428" s="100"/>
      <c r="C428" s="100"/>
      <c r="D428" s="100"/>
      <c r="E428" s="100"/>
      <c r="F428" s="100"/>
      <c r="G428" s="100"/>
      <c r="H428" s="100"/>
      <c r="I428" s="102"/>
      <c r="J428" s="102"/>
    </row>
    <row r="429" spans="1:10" s="92" customFormat="1" ht="18">
      <c r="A429" s="100"/>
      <c r="B429" s="100"/>
      <c r="C429" s="100"/>
      <c r="D429" s="100"/>
      <c r="E429" s="100"/>
      <c r="F429" s="100"/>
      <c r="G429" s="100"/>
      <c r="H429" s="100"/>
      <c r="I429" s="102"/>
      <c r="J429" s="102"/>
    </row>
    <row r="430" spans="1:10" s="92" customFormat="1" ht="18">
      <c r="A430" s="100"/>
      <c r="B430" s="100"/>
      <c r="C430" s="100"/>
      <c r="D430" s="107"/>
      <c r="E430" s="100"/>
      <c r="F430" s="100"/>
      <c r="G430" s="100"/>
      <c r="H430" s="100"/>
      <c r="I430" s="102"/>
      <c r="J430" s="102"/>
    </row>
    <row r="431" spans="1:10" s="92" customFormat="1" ht="18">
      <c r="A431" s="100"/>
      <c r="B431" s="100"/>
      <c r="C431" s="100"/>
      <c r="D431" s="100"/>
      <c r="E431" s="100"/>
      <c r="F431" s="100"/>
      <c r="G431" s="100"/>
      <c r="H431" s="100"/>
      <c r="I431" s="102"/>
      <c r="J431" s="102"/>
    </row>
    <row r="432" spans="1:10" s="92" customFormat="1" ht="18">
      <c r="A432" s="100"/>
      <c r="B432" s="100"/>
      <c r="C432" s="100"/>
      <c r="D432" s="100"/>
      <c r="E432" s="100"/>
      <c r="F432" s="100"/>
      <c r="G432" s="100"/>
      <c r="H432" s="100"/>
      <c r="I432" s="102"/>
      <c r="J432" s="102"/>
    </row>
    <row r="433" spans="1:10" s="92" customFormat="1" ht="18">
      <c r="A433" s="100"/>
      <c r="B433" s="107"/>
      <c r="C433" s="100"/>
      <c r="D433" s="100"/>
      <c r="E433" s="100"/>
      <c r="F433" s="100"/>
      <c r="G433" s="100"/>
      <c r="H433" s="100"/>
      <c r="I433" s="102"/>
      <c r="J433" s="102"/>
    </row>
    <row r="434" spans="1:10" s="92" customFormat="1" ht="18">
      <c r="A434" s="100"/>
      <c r="B434" s="100"/>
      <c r="C434" s="100"/>
      <c r="D434" s="100"/>
      <c r="E434" s="100"/>
      <c r="F434" s="100"/>
      <c r="G434" s="100"/>
      <c r="H434" s="100"/>
      <c r="I434" s="100"/>
      <c r="J434" s="100"/>
    </row>
    <row r="435" spans="1:10" s="92" customFormat="1" ht="18">
      <c r="A435" s="100"/>
      <c r="B435" s="107"/>
      <c r="C435" s="100"/>
      <c r="D435" s="100"/>
      <c r="E435" s="100"/>
      <c r="F435" s="100"/>
      <c r="G435" s="100"/>
      <c r="H435" s="100"/>
      <c r="I435" s="100"/>
      <c r="J435" s="100"/>
    </row>
    <row r="436" spans="1:10" s="92" customFormat="1" ht="18">
      <c r="A436" s="100"/>
      <c r="B436" s="107"/>
      <c r="C436" s="100"/>
      <c r="D436" s="100"/>
      <c r="E436" s="100"/>
      <c r="F436" s="100"/>
      <c r="G436" s="100"/>
      <c r="H436" s="100"/>
      <c r="I436" s="213"/>
      <c r="J436" s="102"/>
    </row>
    <row r="437" spans="1:10" s="92" customFormat="1" ht="18">
      <c r="A437" s="100"/>
      <c r="B437" s="100"/>
      <c r="C437" s="100"/>
      <c r="D437" s="100"/>
      <c r="E437" s="100"/>
      <c r="F437" s="100"/>
      <c r="G437" s="100"/>
      <c r="H437" s="100"/>
      <c r="I437" s="100"/>
      <c r="J437" s="100"/>
    </row>
    <row r="438" spans="1:10" s="92" customFormat="1" ht="18">
      <c r="A438" s="100"/>
      <c r="B438" s="100"/>
      <c r="C438" s="100"/>
      <c r="D438" s="100"/>
      <c r="E438" s="100"/>
      <c r="F438" s="100"/>
      <c r="G438" s="100"/>
      <c r="H438" s="100"/>
      <c r="I438" s="100"/>
      <c r="J438" s="100"/>
    </row>
    <row r="439" spans="1:10" s="92" customFormat="1" ht="18">
      <c r="A439" s="100"/>
      <c r="B439" s="100"/>
      <c r="C439" s="100"/>
      <c r="D439" s="100"/>
      <c r="E439" s="100"/>
      <c r="F439" s="100"/>
      <c r="G439" s="100"/>
      <c r="H439" s="100"/>
      <c r="I439" s="100"/>
      <c r="J439" s="100"/>
    </row>
    <row r="440" spans="1:10" s="92" customFormat="1" ht="18">
      <c r="A440" s="107"/>
      <c r="B440" s="100"/>
      <c r="C440" s="100"/>
      <c r="D440" s="100"/>
      <c r="E440" s="100"/>
      <c r="F440" s="100"/>
      <c r="G440" s="100"/>
      <c r="H440" s="100"/>
      <c r="I440" s="100"/>
      <c r="J440" s="100"/>
    </row>
    <row r="441" spans="1:10" s="92" customFormat="1" ht="18">
      <c r="A441" s="107"/>
      <c r="B441" s="99"/>
      <c r="C441" s="100"/>
      <c r="D441" s="100"/>
      <c r="E441" s="100"/>
      <c r="F441" s="100"/>
      <c r="G441" s="100"/>
      <c r="H441" s="100"/>
      <c r="I441" s="100"/>
      <c r="J441" s="100"/>
    </row>
    <row r="442" spans="1:10" s="92" customFormat="1" ht="18">
      <c r="A442" s="100"/>
      <c r="B442" s="99"/>
      <c r="C442" s="100"/>
      <c r="D442" s="100"/>
      <c r="E442" s="100"/>
      <c r="F442" s="100"/>
      <c r="G442" s="100"/>
      <c r="H442" s="100"/>
      <c r="I442" s="100"/>
      <c r="J442" s="100"/>
    </row>
    <row r="443" spans="1:10" s="92" customFormat="1" ht="18">
      <c r="A443" s="100"/>
      <c r="B443" s="100"/>
      <c r="C443" s="100"/>
      <c r="D443" s="100"/>
      <c r="E443" s="100"/>
      <c r="F443" s="100"/>
      <c r="G443" s="100"/>
      <c r="H443" s="100"/>
      <c r="I443" s="100"/>
      <c r="J443" s="100"/>
    </row>
    <row r="444" spans="1:10" s="92" customFormat="1" ht="18">
      <c r="A444" s="100"/>
      <c r="B444" s="100"/>
      <c r="C444" s="100"/>
      <c r="D444" s="100"/>
      <c r="E444" s="100"/>
      <c r="F444" s="100"/>
      <c r="G444" s="100"/>
      <c r="H444" s="100"/>
      <c r="I444" s="100"/>
      <c r="J444" s="100"/>
    </row>
    <row r="445" spans="1:10" s="92" customFormat="1" ht="18">
      <c r="A445" s="107"/>
      <c r="B445" s="100"/>
      <c r="C445" s="100"/>
      <c r="D445" s="100"/>
      <c r="E445" s="100"/>
      <c r="F445" s="100"/>
      <c r="G445" s="100"/>
      <c r="H445" s="100"/>
      <c r="I445" s="100"/>
      <c r="J445" s="100"/>
    </row>
    <row r="446" spans="1:10" s="92" customFormat="1" ht="18">
      <c r="A446" s="107"/>
      <c r="B446" s="99"/>
      <c r="C446" s="100"/>
      <c r="D446" s="100"/>
      <c r="E446" s="100"/>
      <c r="F446" s="100"/>
      <c r="G446" s="100"/>
      <c r="H446" s="100"/>
      <c r="I446" s="100"/>
      <c r="J446" s="100"/>
    </row>
    <row r="447" spans="1:10" s="92" customFormat="1" ht="18">
      <c r="A447" s="100"/>
      <c r="B447" s="99"/>
      <c r="C447" s="100"/>
      <c r="D447" s="100"/>
      <c r="E447" s="100"/>
      <c r="F447" s="100"/>
      <c r="G447" s="100"/>
      <c r="H447" s="100"/>
      <c r="I447" s="100"/>
      <c r="J447" s="100"/>
    </row>
    <row r="448" spans="1:10" s="92" customFormat="1" ht="18">
      <c r="A448" s="100"/>
      <c r="B448" s="100"/>
      <c r="C448" s="100"/>
      <c r="D448" s="100"/>
      <c r="E448" s="100"/>
      <c r="F448" s="100"/>
      <c r="G448" s="100"/>
      <c r="H448" s="100"/>
      <c r="I448" s="100"/>
      <c r="J448" s="100"/>
    </row>
    <row r="449" spans="1:10" s="92" customFormat="1" ht="18">
      <c r="A449" s="100"/>
      <c r="B449" s="100"/>
      <c r="C449" s="100"/>
      <c r="D449" s="100"/>
      <c r="E449" s="100"/>
      <c r="F449" s="100"/>
      <c r="G449" s="100"/>
      <c r="H449" s="100"/>
      <c r="I449" s="100"/>
      <c r="J449" s="100"/>
    </row>
    <row r="450" spans="1:10" s="92" customFormat="1" ht="18">
      <c r="A450" s="107"/>
      <c r="B450" s="100"/>
      <c r="C450" s="100"/>
      <c r="D450" s="100"/>
      <c r="E450" s="100"/>
      <c r="F450" s="100"/>
      <c r="G450" s="100"/>
      <c r="H450" s="100"/>
      <c r="I450" s="100"/>
      <c r="J450" s="100"/>
    </row>
    <row r="451" spans="1:10" s="92" customFormat="1" ht="18">
      <c r="A451" s="100"/>
      <c r="B451" s="99"/>
      <c r="C451" s="100"/>
      <c r="D451" s="100"/>
      <c r="E451" s="100"/>
      <c r="F451" s="100"/>
      <c r="G451" s="100"/>
      <c r="H451" s="100"/>
      <c r="I451" s="100"/>
      <c r="J451" s="100"/>
    </row>
    <row r="452" spans="1:10" s="92" customFormat="1" ht="18">
      <c r="A452" s="100"/>
      <c r="B452" s="100"/>
      <c r="C452" s="100"/>
      <c r="D452" s="100"/>
      <c r="E452" s="100"/>
      <c r="F452" s="100"/>
      <c r="G452" s="100"/>
      <c r="H452" s="100"/>
      <c r="I452" s="100"/>
      <c r="J452" s="100"/>
    </row>
    <row r="453" spans="1:10" s="92" customFormat="1" ht="18">
      <c r="A453" s="107"/>
      <c r="B453" s="100"/>
      <c r="C453" s="100"/>
      <c r="D453" s="100"/>
      <c r="E453" s="100"/>
      <c r="F453" s="100"/>
      <c r="G453" s="100"/>
      <c r="H453" s="100"/>
      <c r="I453" s="100"/>
      <c r="J453" s="100"/>
    </row>
    <row r="454" spans="1:10" s="92" customFormat="1" ht="18">
      <c r="A454" s="107"/>
      <c r="B454" s="99"/>
      <c r="C454" s="100"/>
      <c r="D454" s="100"/>
      <c r="E454" s="100"/>
      <c r="F454" s="100"/>
      <c r="G454" s="100"/>
      <c r="H454" s="100"/>
      <c r="I454" s="100"/>
      <c r="J454" s="100"/>
    </row>
    <row r="455" spans="1:10" s="92" customFormat="1" ht="18">
      <c r="A455" s="107"/>
      <c r="B455" s="99"/>
      <c r="C455" s="100"/>
      <c r="D455" s="100"/>
      <c r="E455" s="100"/>
      <c r="F455" s="100"/>
      <c r="G455" s="100"/>
      <c r="H455" s="100"/>
      <c r="I455" s="100"/>
      <c r="J455" s="100"/>
    </row>
    <row r="456" spans="1:10" s="92" customFormat="1" ht="18">
      <c r="A456" s="107"/>
      <c r="B456" s="100"/>
      <c r="C456" s="100"/>
      <c r="D456" s="100"/>
      <c r="E456" s="100"/>
      <c r="F456" s="100"/>
      <c r="G456" s="100"/>
      <c r="H456" s="100"/>
      <c r="I456" s="100"/>
      <c r="J456" s="100"/>
    </row>
    <row r="457" spans="1:10" s="92" customFormat="1" ht="18">
      <c r="A457" s="107"/>
      <c r="B457" s="100"/>
      <c r="C457" s="100"/>
      <c r="D457" s="100"/>
      <c r="E457" s="100"/>
      <c r="F457" s="100"/>
      <c r="G457" s="100"/>
      <c r="H457" s="100"/>
      <c r="I457" s="100"/>
      <c r="J457" s="100"/>
    </row>
    <row r="458" spans="1:10" s="92" customFormat="1" ht="18">
      <c r="A458" s="107"/>
      <c r="B458" s="100"/>
      <c r="C458" s="99"/>
      <c r="D458" s="100"/>
      <c r="E458" s="100"/>
      <c r="F458" s="100"/>
      <c r="G458" s="212"/>
      <c r="H458" s="212"/>
      <c r="I458" s="212"/>
      <c r="J458" s="212"/>
    </row>
    <row r="459" spans="1:10" s="92" customFormat="1" ht="18">
      <c r="A459" s="100"/>
      <c r="B459" s="100"/>
      <c r="C459" s="100"/>
      <c r="D459" s="100"/>
      <c r="E459" s="100"/>
      <c r="F459" s="100"/>
      <c r="G459" s="212"/>
      <c r="H459" s="212"/>
      <c r="I459" s="212"/>
      <c r="J459" s="212"/>
    </row>
    <row r="460" spans="1:10" s="92" customFormat="1" ht="18">
      <c r="A460" s="100"/>
      <c r="B460" s="100"/>
      <c r="C460" s="100"/>
      <c r="D460" s="100"/>
      <c r="E460" s="100"/>
      <c r="F460" s="100"/>
      <c r="G460" s="212"/>
      <c r="H460" s="212"/>
      <c r="I460" s="212"/>
      <c r="J460" s="212"/>
    </row>
    <row r="461" spans="1:10" s="92" customFormat="1" ht="18">
      <c r="A461" s="100"/>
      <c r="B461" s="100"/>
      <c r="C461" s="100"/>
      <c r="D461" s="100"/>
      <c r="E461" s="100"/>
      <c r="F461" s="100"/>
      <c r="G461" s="212"/>
      <c r="H461" s="212"/>
      <c r="I461" s="212"/>
      <c r="J461" s="212"/>
    </row>
    <row r="462" spans="1:10" s="92" customFormat="1" ht="18">
      <c r="A462" s="100"/>
      <c r="B462" s="100"/>
      <c r="C462" s="100"/>
      <c r="D462" s="100"/>
      <c r="E462" s="100"/>
      <c r="F462" s="100"/>
      <c r="G462" s="100"/>
      <c r="H462" s="100"/>
      <c r="I462" s="100"/>
      <c r="J462" s="100"/>
    </row>
    <row r="463" spans="1:10" s="92" customFormat="1" ht="18">
      <c r="A463" s="100"/>
      <c r="B463" s="100"/>
      <c r="C463" s="100"/>
      <c r="D463" s="100"/>
      <c r="E463" s="100"/>
      <c r="F463" s="100"/>
      <c r="G463" s="102"/>
      <c r="H463" s="102"/>
      <c r="I463" s="102"/>
      <c r="J463" s="102"/>
    </row>
    <row r="464" spans="1:10" s="92" customFormat="1" ht="18">
      <c r="A464" s="100"/>
      <c r="B464" s="100"/>
      <c r="C464" s="100"/>
      <c r="D464" s="100"/>
      <c r="E464" s="100"/>
      <c r="F464" s="100"/>
      <c r="G464" s="102"/>
      <c r="H464" s="102"/>
      <c r="I464" s="102"/>
      <c r="J464" s="102"/>
    </row>
    <row r="465" spans="1:10" s="92" customFormat="1" ht="18">
      <c r="A465" s="100"/>
      <c r="B465" s="100"/>
      <c r="C465" s="100"/>
      <c r="D465" s="100"/>
      <c r="E465" s="100"/>
      <c r="F465" s="100"/>
      <c r="G465" s="102"/>
      <c r="H465" s="102"/>
      <c r="I465" s="102"/>
      <c r="J465" s="102"/>
    </row>
    <row r="466" spans="1:10" s="92" customFormat="1" ht="18">
      <c r="A466" s="100"/>
      <c r="B466" s="100"/>
      <c r="C466" s="100"/>
      <c r="D466" s="100"/>
      <c r="E466" s="100"/>
      <c r="F466" s="100"/>
      <c r="G466" s="102"/>
      <c r="H466" s="102"/>
      <c r="I466" s="102"/>
      <c r="J466" s="102"/>
    </row>
    <row r="467" spans="1:10" s="92" customFormat="1" ht="18">
      <c r="A467" s="100"/>
      <c r="B467" s="100"/>
      <c r="C467" s="100"/>
      <c r="D467" s="100"/>
      <c r="E467" s="100"/>
      <c r="F467" s="100"/>
      <c r="G467" s="102"/>
      <c r="H467" s="102"/>
      <c r="I467" s="102"/>
      <c r="J467" s="102"/>
    </row>
    <row r="468" spans="1:10" s="92" customFormat="1" ht="18">
      <c r="A468" s="100"/>
      <c r="B468" s="100"/>
      <c r="C468" s="100"/>
      <c r="D468" s="100"/>
      <c r="E468" s="100"/>
      <c r="F468" s="100"/>
      <c r="G468" s="102"/>
      <c r="H468" s="102"/>
      <c r="I468" s="102"/>
      <c r="J468" s="102"/>
    </row>
    <row r="469" spans="1:10" s="92" customFormat="1" ht="18">
      <c r="A469" s="100"/>
      <c r="B469" s="100"/>
      <c r="C469" s="100"/>
      <c r="D469" s="100"/>
      <c r="E469" s="100"/>
      <c r="F469" s="100"/>
      <c r="G469" s="102"/>
      <c r="H469" s="102"/>
      <c r="I469" s="102"/>
      <c r="J469" s="102"/>
    </row>
    <row r="470" spans="1:10" s="92" customFormat="1" ht="18">
      <c r="A470" s="100"/>
      <c r="B470" s="100"/>
      <c r="C470" s="100"/>
      <c r="D470" s="100"/>
      <c r="E470" s="100"/>
      <c r="F470" s="100"/>
      <c r="G470" s="102"/>
      <c r="H470" s="102"/>
      <c r="I470" s="102"/>
      <c r="J470" s="102"/>
    </row>
    <row r="471" spans="1:10" s="92" customFormat="1" ht="18">
      <c r="A471" s="100"/>
      <c r="B471" s="100"/>
      <c r="C471" s="100"/>
      <c r="D471" s="100"/>
      <c r="E471" s="100"/>
      <c r="F471" s="100"/>
      <c r="G471" s="100"/>
      <c r="H471" s="100"/>
      <c r="I471" s="102"/>
      <c r="J471" s="102"/>
    </row>
    <row r="472" spans="1:10" s="92" customFormat="1" ht="18">
      <c r="A472" s="100"/>
      <c r="B472" s="100"/>
      <c r="C472" s="99"/>
      <c r="D472" s="100"/>
      <c r="E472" s="100"/>
      <c r="F472" s="100"/>
      <c r="G472" s="100"/>
      <c r="H472" s="100"/>
      <c r="I472" s="102"/>
      <c r="J472" s="102"/>
    </row>
    <row r="473" spans="1:10" s="92" customFormat="1" ht="18">
      <c r="A473" s="100"/>
      <c r="B473" s="100"/>
      <c r="C473" s="100"/>
      <c r="D473" s="100"/>
      <c r="E473" s="100"/>
      <c r="F473" s="100"/>
      <c r="G473" s="102"/>
      <c r="H473" s="102"/>
      <c r="I473" s="102"/>
      <c r="J473" s="102"/>
    </row>
    <row r="474" spans="1:10" s="92" customFormat="1" ht="18">
      <c r="A474" s="100"/>
      <c r="B474" s="100"/>
      <c r="C474" s="100"/>
      <c r="D474" s="100"/>
      <c r="E474" s="100"/>
      <c r="F474" s="100"/>
      <c r="G474" s="102"/>
      <c r="H474" s="102"/>
      <c r="I474" s="102"/>
      <c r="J474" s="102"/>
    </row>
    <row r="475" spans="1:10" s="92" customFormat="1" ht="18">
      <c r="A475" s="100"/>
      <c r="B475" s="100"/>
      <c r="C475" s="100"/>
      <c r="D475" s="100"/>
      <c r="E475" s="100"/>
      <c r="F475" s="100"/>
      <c r="G475" s="102"/>
      <c r="H475" s="102"/>
      <c r="I475" s="102"/>
      <c r="J475" s="102"/>
    </row>
    <row r="476" spans="1:10" s="92" customFormat="1" ht="18">
      <c r="A476" s="100"/>
      <c r="B476" s="100"/>
      <c r="C476" s="100"/>
      <c r="D476" s="100"/>
      <c r="E476" s="100"/>
      <c r="F476" s="100"/>
      <c r="G476" s="102"/>
      <c r="H476" s="102"/>
      <c r="I476" s="102"/>
      <c r="J476" s="102"/>
    </row>
    <row r="477" spans="1:10" s="92" customFormat="1" ht="18">
      <c r="A477" s="100"/>
      <c r="B477" s="100"/>
      <c r="C477" s="100"/>
      <c r="D477" s="100"/>
      <c r="E477" s="100"/>
      <c r="F477" s="100"/>
      <c r="G477" s="102"/>
      <c r="H477" s="102"/>
      <c r="I477" s="102"/>
      <c r="J477" s="102"/>
    </row>
    <row r="478" spans="1:10" s="92" customFormat="1" ht="18">
      <c r="A478" s="107"/>
      <c r="B478" s="100"/>
      <c r="C478" s="100"/>
      <c r="D478" s="100"/>
      <c r="E478" s="100"/>
      <c r="F478" s="100"/>
      <c r="G478" s="214"/>
      <c r="H478" s="214"/>
      <c r="I478" s="214"/>
      <c r="J478" s="214"/>
    </row>
    <row r="479" spans="1:10" s="92" customFormat="1" ht="18">
      <c r="A479" s="107"/>
      <c r="B479" s="99"/>
      <c r="C479" s="100"/>
      <c r="D479" s="100"/>
      <c r="E479" s="100"/>
      <c r="F479" s="100"/>
      <c r="G479" s="100"/>
      <c r="H479" s="100"/>
      <c r="I479" s="100"/>
      <c r="J479" s="100"/>
    </row>
    <row r="480" spans="1:10" s="92" customFormat="1" ht="18">
      <c r="A480" s="107"/>
      <c r="B480" s="100"/>
      <c r="C480" s="100"/>
      <c r="D480" s="100"/>
      <c r="E480" s="100"/>
      <c r="F480" s="100"/>
      <c r="G480" s="100"/>
      <c r="H480" s="100"/>
      <c r="I480" s="100"/>
      <c r="J480" s="212"/>
    </row>
    <row r="481" spans="1:10" s="92" customFormat="1" ht="18">
      <c r="A481" s="107"/>
      <c r="B481" s="100"/>
      <c r="C481" s="100"/>
      <c r="D481" s="100"/>
      <c r="E481" s="100"/>
      <c r="F481" s="100"/>
      <c r="G481" s="100"/>
      <c r="H481" s="100"/>
      <c r="I481" s="100"/>
      <c r="J481" s="212"/>
    </row>
    <row r="482" spans="1:10" s="92" customFormat="1" ht="18">
      <c r="A482" s="107"/>
      <c r="B482" s="100"/>
      <c r="C482" s="100"/>
      <c r="D482" s="100"/>
      <c r="E482" s="100"/>
      <c r="F482" s="100"/>
      <c r="G482" s="100"/>
      <c r="H482" s="100"/>
      <c r="I482" s="100"/>
      <c r="J482" s="212"/>
    </row>
    <row r="483" spans="1:10" s="92" customFormat="1" ht="18">
      <c r="A483" s="107"/>
      <c r="B483" s="100"/>
      <c r="C483" s="100"/>
      <c r="D483" s="100"/>
      <c r="E483" s="100"/>
      <c r="F483" s="100"/>
      <c r="G483" s="100"/>
      <c r="H483" s="100"/>
      <c r="I483" s="100"/>
      <c r="J483" s="188"/>
    </row>
    <row r="484" spans="1:10" s="92" customFormat="1" ht="18">
      <c r="A484" s="107"/>
      <c r="B484" s="100"/>
      <c r="C484" s="100"/>
      <c r="D484" s="100"/>
      <c r="E484" s="100"/>
      <c r="F484" s="100"/>
      <c r="G484" s="100"/>
      <c r="H484" s="100"/>
      <c r="I484" s="100"/>
      <c r="J484" s="212"/>
    </row>
    <row r="485" spans="1:10" s="92" customFormat="1" ht="18">
      <c r="A485" s="107"/>
      <c r="B485" s="100"/>
      <c r="C485" s="100"/>
      <c r="D485" s="100"/>
      <c r="E485" s="100"/>
      <c r="F485" s="100"/>
      <c r="G485" s="100"/>
      <c r="H485" s="100"/>
      <c r="I485" s="100"/>
      <c r="J485" s="212"/>
    </row>
    <row r="486" spans="1:10" s="92" customFormat="1" ht="18">
      <c r="A486" s="107"/>
      <c r="B486" s="100"/>
      <c r="C486" s="100"/>
      <c r="D486" s="100"/>
      <c r="E486" s="100"/>
      <c r="F486" s="100"/>
      <c r="G486" s="100"/>
      <c r="H486" s="100"/>
      <c r="I486" s="100"/>
      <c r="J486" s="204"/>
    </row>
    <row r="487" spans="1:10" s="92" customFormat="1" ht="18">
      <c r="A487" s="107"/>
      <c r="B487" s="100"/>
      <c r="C487" s="100"/>
      <c r="D487" s="100"/>
      <c r="E487" s="100"/>
      <c r="F487" s="100"/>
      <c r="G487" s="100"/>
      <c r="H487" s="100"/>
      <c r="I487" s="100"/>
      <c r="J487" s="204"/>
    </row>
    <row r="488" spans="1:10" s="92" customFormat="1" ht="18">
      <c r="A488" s="107"/>
      <c r="B488" s="100"/>
      <c r="C488" s="100"/>
      <c r="D488" s="100"/>
      <c r="E488" s="100"/>
      <c r="F488" s="100"/>
      <c r="G488" s="100"/>
      <c r="H488" s="100"/>
      <c r="I488" s="100"/>
      <c r="J488" s="212"/>
    </row>
    <row r="489" spans="1:10" s="92" customFormat="1" ht="18">
      <c r="A489" s="107"/>
      <c r="B489" s="100"/>
      <c r="C489" s="100"/>
      <c r="D489" s="100"/>
      <c r="E489" s="100"/>
      <c r="F489" s="100"/>
      <c r="G489" s="100"/>
      <c r="H489" s="100"/>
      <c r="I489" s="100"/>
      <c r="J489" s="100"/>
    </row>
    <row r="490" spans="1:10" s="92" customFormat="1" ht="18">
      <c r="A490" s="107"/>
      <c r="B490" s="100"/>
      <c r="C490" s="100"/>
      <c r="D490" s="100"/>
      <c r="E490" s="100"/>
      <c r="F490" s="100"/>
      <c r="G490" s="100"/>
      <c r="H490" s="100"/>
      <c r="I490" s="100"/>
      <c r="J490" s="100"/>
    </row>
    <row r="491" spans="1:10" s="92" customFormat="1" ht="18">
      <c r="A491" s="107"/>
      <c r="B491" s="100"/>
      <c r="C491" s="100"/>
      <c r="D491" s="100"/>
      <c r="E491" s="100"/>
      <c r="F491" s="100"/>
      <c r="G491" s="100"/>
      <c r="H491" s="100"/>
      <c r="I491" s="100"/>
      <c r="J491" s="100"/>
    </row>
    <row r="492" spans="1:10" s="92" customFormat="1" ht="18">
      <c r="A492" s="107"/>
      <c r="B492" s="100"/>
      <c r="C492" s="100"/>
      <c r="D492" s="100"/>
      <c r="E492" s="100"/>
      <c r="F492" s="100"/>
      <c r="G492" s="100"/>
      <c r="H492" s="100"/>
      <c r="I492" s="100"/>
      <c r="J492" s="100"/>
    </row>
    <row r="493" spans="1:10" s="92" customFormat="1" ht="18">
      <c r="A493" s="107"/>
      <c r="B493" s="100"/>
      <c r="C493" s="100"/>
      <c r="D493" s="100"/>
      <c r="E493" s="100"/>
      <c r="F493" s="100"/>
      <c r="G493" s="100"/>
      <c r="H493" s="100"/>
      <c r="I493" s="100"/>
      <c r="J493" s="100"/>
    </row>
    <row r="494" spans="1:10" s="92" customFormat="1" ht="18">
      <c r="A494" s="107"/>
      <c r="B494" s="100"/>
      <c r="C494" s="100"/>
      <c r="D494" s="100"/>
      <c r="E494" s="100"/>
      <c r="F494" s="100"/>
      <c r="G494" s="100"/>
      <c r="H494" s="100"/>
      <c r="I494" s="100"/>
      <c r="J494" s="100"/>
    </row>
    <row r="495" spans="1:10" s="92" customFormat="1" ht="18">
      <c r="A495" s="107"/>
      <c r="B495" s="99"/>
      <c r="C495" s="100"/>
      <c r="D495" s="100"/>
      <c r="E495" s="100"/>
      <c r="F495" s="100"/>
      <c r="G495" s="100"/>
      <c r="H495" s="100"/>
      <c r="I495" s="100"/>
      <c r="J495" s="100"/>
    </row>
    <row r="496" spans="1:10" s="92" customFormat="1" ht="18">
      <c r="A496" s="107"/>
      <c r="B496" s="99"/>
      <c r="C496" s="100"/>
      <c r="D496" s="100"/>
      <c r="E496" s="100"/>
      <c r="F496" s="100"/>
      <c r="G496" s="100"/>
      <c r="H496" s="100"/>
      <c r="I496" s="100"/>
      <c r="J496" s="100"/>
    </row>
    <row r="497" spans="1:10" s="92" customFormat="1" ht="18">
      <c r="A497" s="107"/>
      <c r="B497" s="100"/>
      <c r="C497" s="100"/>
      <c r="D497" s="100"/>
      <c r="E497" s="100"/>
      <c r="F497" s="100"/>
      <c r="G497" s="100"/>
      <c r="H497" s="100"/>
      <c r="I497" s="100"/>
      <c r="J497" s="100"/>
    </row>
    <row r="498" spans="1:10" s="92" customFormat="1" ht="18">
      <c r="A498" s="107"/>
      <c r="B498" s="100"/>
      <c r="C498" s="100"/>
      <c r="D498" s="100"/>
      <c r="E498" s="100"/>
      <c r="F498" s="100"/>
      <c r="G498" s="100"/>
      <c r="H498" s="100"/>
      <c r="I498" s="100"/>
      <c r="J498" s="100"/>
    </row>
    <row r="499" spans="1:10" s="92" customFormat="1" ht="18">
      <c r="A499" s="107"/>
      <c r="B499" s="100"/>
      <c r="C499" s="100"/>
      <c r="D499" s="100"/>
      <c r="E499" s="100"/>
      <c r="F499" s="100"/>
      <c r="G499" s="100"/>
      <c r="H499" s="100"/>
      <c r="I499" s="100"/>
      <c r="J499" s="100"/>
    </row>
    <row r="500" spans="1:10" s="92" customFormat="1" ht="18">
      <c r="A500" s="107"/>
      <c r="B500" s="100"/>
      <c r="C500" s="100"/>
      <c r="D500" s="100"/>
      <c r="E500" s="100"/>
      <c r="F500" s="100"/>
      <c r="G500" s="100"/>
      <c r="H500" s="100"/>
      <c r="I500" s="100"/>
      <c r="J500" s="100"/>
    </row>
    <row r="501" spans="1:10" s="92" customFormat="1" ht="18">
      <c r="A501" s="107"/>
      <c r="B501" s="100"/>
      <c r="C501" s="100"/>
      <c r="D501" s="100"/>
      <c r="E501" s="100"/>
      <c r="F501" s="100"/>
      <c r="G501" s="100"/>
      <c r="H501" s="100"/>
      <c r="I501" s="100"/>
      <c r="J501" s="100"/>
    </row>
    <row r="502" spans="1:10" s="92" customFormat="1" ht="18">
      <c r="A502" s="107"/>
      <c r="B502" s="100"/>
      <c r="C502" s="100"/>
      <c r="D502" s="100"/>
      <c r="E502" s="100"/>
      <c r="F502" s="100"/>
      <c r="G502" s="100"/>
      <c r="H502" s="100"/>
      <c r="I502" s="100"/>
      <c r="J502" s="100"/>
    </row>
    <row r="503" spans="1:10" s="92" customFormat="1" ht="18">
      <c r="A503" s="107"/>
      <c r="B503" s="100"/>
      <c r="C503" s="100"/>
      <c r="D503" s="100"/>
      <c r="E503" s="100"/>
      <c r="F503" s="100"/>
      <c r="G503" s="100"/>
      <c r="H503" s="100"/>
      <c r="I503" s="100"/>
      <c r="J503" s="100"/>
    </row>
    <row r="504" spans="1:10" s="92" customFormat="1" ht="18">
      <c r="A504" s="107"/>
      <c r="B504" s="100"/>
      <c r="C504" s="100"/>
      <c r="D504" s="100"/>
      <c r="E504" s="100"/>
      <c r="F504" s="100"/>
      <c r="G504" s="100"/>
      <c r="H504" s="100"/>
      <c r="I504" s="100"/>
      <c r="J504" s="100"/>
    </row>
    <row r="505" spans="1:10" s="92" customFormat="1" ht="18">
      <c r="A505" s="107"/>
      <c r="B505" s="99"/>
      <c r="C505" s="100"/>
      <c r="D505" s="100"/>
      <c r="E505" s="100"/>
      <c r="F505" s="100"/>
      <c r="G505" s="100"/>
      <c r="H505" s="100"/>
      <c r="I505" s="100"/>
      <c r="J505" s="100"/>
    </row>
    <row r="506" spans="1:10" s="92" customFormat="1" ht="18">
      <c r="A506" s="107"/>
      <c r="B506" s="99"/>
      <c r="C506" s="100"/>
      <c r="D506" s="100"/>
      <c r="E506" s="100"/>
      <c r="F506" s="100"/>
      <c r="G506" s="100"/>
      <c r="H506" s="100"/>
      <c r="I506" s="100"/>
      <c r="J506" s="100"/>
    </row>
    <row r="507" spans="1:10" s="92" customFormat="1" ht="18">
      <c r="A507" s="107"/>
      <c r="B507" s="100"/>
      <c r="C507" s="100"/>
      <c r="D507" s="100"/>
      <c r="E507" s="100"/>
      <c r="F507" s="100"/>
      <c r="G507" s="100"/>
      <c r="H507" s="100"/>
      <c r="I507" s="100"/>
      <c r="J507" s="100"/>
    </row>
    <row r="508" spans="1:10" s="92" customFormat="1" ht="18">
      <c r="A508" s="107"/>
      <c r="B508" s="100"/>
      <c r="C508" s="100"/>
      <c r="D508" s="100"/>
      <c r="E508" s="100"/>
      <c r="F508" s="100"/>
      <c r="G508" s="100"/>
      <c r="H508" s="100"/>
      <c r="I508" s="100"/>
      <c r="J508" s="100"/>
    </row>
    <row r="509" spans="1:10" s="92" customFormat="1" ht="18">
      <c r="A509" s="107"/>
      <c r="B509" s="100"/>
      <c r="C509" s="100"/>
      <c r="D509" s="100"/>
      <c r="E509" s="100"/>
      <c r="F509" s="100"/>
      <c r="G509" s="100"/>
      <c r="H509" s="100"/>
      <c r="I509" s="100"/>
      <c r="J509" s="100"/>
    </row>
    <row r="510" spans="1:10" s="92" customFormat="1" ht="18">
      <c r="A510" s="107"/>
      <c r="B510" s="100"/>
      <c r="C510" s="100"/>
      <c r="D510" s="100"/>
      <c r="E510" s="100"/>
      <c r="F510" s="100"/>
      <c r="G510" s="100"/>
      <c r="H510" s="100"/>
      <c r="I510" s="100"/>
      <c r="J510" s="100"/>
    </row>
    <row r="511" spans="1:10" s="92" customFormat="1" ht="18">
      <c r="A511" s="107"/>
      <c r="B511" s="100"/>
      <c r="C511" s="100"/>
      <c r="D511" s="100"/>
      <c r="E511" s="100"/>
      <c r="F511" s="100"/>
      <c r="G511" s="100"/>
      <c r="H511" s="100"/>
      <c r="I511" s="100"/>
      <c r="J511" s="100"/>
    </row>
    <row r="512" spans="1:10" s="92" customFormat="1" ht="18">
      <c r="A512" s="107"/>
      <c r="B512" s="99"/>
      <c r="C512" s="100"/>
      <c r="D512" s="100"/>
      <c r="E512" s="100"/>
      <c r="F512" s="100"/>
      <c r="G512" s="100"/>
      <c r="H512" s="100"/>
      <c r="I512" s="100"/>
      <c r="J512" s="100"/>
    </row>
    <row r="513" spans="1:10" s="92" customFormat="1" ht="18">
      <c r="A513" s="100"/>
      <c r="B513" s="99"/>
      <c r="C513" s="100"/>
      <c r="D513" s="100"/>
      <c r="E513" s="100"/>
      <c r="F513" s="100"/>
      <c r="G513" s="100"/>
      <c r="H513" s="100"/>
      <c r="I513" s="100"/>
      <c r="J513" s="100"/>
    </row>
    <row r="514" spans="1:10" s="92" customFormat="1" ht="18">
      <c r="A514" s="100"/>
      <c r="B514" s="100"/>
      <c r="C514" s="100"/>
      <c r="D514" s="100"/>
      <c r="E514" s="100"/>
      <c r="F514" s="100"/>
      <c r="G514" s="100"/>
      <c r="H514" s="100"/>
      <c r="I514" s="100"/>
      <c r="J514" s="100"/>
    </row>
    <row r="515" spans="1:10" s="92" customFormat="1" ht="18">
      <c r="A515" s="107"/>
      <c r="B515" s="100"/>
      <c r="C515" s="100"/>
      <c r="D515" s="100"/>
      <c r="E515" s="100"/>
      <c r="F515" s="100"/>
      <c r="G515" s="100"/>
      <c r="H515" s="100"/>
      <c r="I515" s="100"/>
      <c r="J515" s="100"/>
    </row>
    <row r="516" spans="1:10" s="92" customFormat="1" ht="18">
      <c r="A516" s="107"/>
      <c r="B516" s="100"/>
      <c r="C516" s="100"/>
      <c r="D516" s="100"/>
      <c r="E516" s="100"/>
      <c r="F516" s="100"/>
      <c r="G516" s="100"/>
      <c r="H516" s="100"/>
      <c r="I516" s="100"/>
      <c r="J516" s="100"/>
    </row>
    <row r="517" spans="1:10" s="92" customFormat="1" ht="18">
      <c r="A517" s="107"/>
      <c r="B517" s="99"/>
      <c r="C517" s="100"/>
      <c r="D517" s="100"/>
      <c r="E517" s="100"/>
      <c r="F517" s="100"/>
      <c r="G517" s="100"/>
      <c r="H517" s="100"/>
      <c r="I517" s="100"/>
      <c r="J517" s="100"/>
    </row>
    <row r="518" spans="1:10" s="92" customFormat="1" ht="18">
      <c r="A518" s="107"/>
      <c r="B518" s="100"/>
      <c r="C518" s="100"/>
      <c r="D518" s="100"/>
      <c r="E518" s="100"/>
      <c r="F518" s="100"/>
      <c r="G518" s="100"/>
      <c r="H518" s="100"/>
      <c r="I518" s="100"/>
      <c r="J518" s="100"/>
    </row>
    <row r="519" spans="1:10" s="92" customFormat="1" ht="18">
      <c r="A519" s="107"/>
      <c r="B519" s="100"/>
      <c r="C519" s="100"/>
      <c r="D519" s="100"/>
      <c r="E519" s="100"/>
      <c r="F519" s="100"/>
      <c r="G519" s="100"/>
      <c r="H519" s="100"/>
      <c r="I519" s="100"/>
      <c r="J519" s="100"/>
    </row>
    <row r="520" spans="1:10" s="92" customFormat="1" ht="18">
      <c r="A520" s="107"/>
      <c r="B520" s="100"/>
      <c r="C520" s="100"/>
      <c r="D520" s="100"/>
      <c r="E520" s="100"/>
      <c r="F520" s="100"/>
      <c r="G520" s="100"/>
      <c r="H520" s="100"/>
      <c r="I520" s="100"/>
      <c r="J520" s="100"/>
    </row>
    <row r="521" spans="1:10" s="92" customFormat="1" ht="18">
      <c r="A521" s="107"/>
      <c r="B521" s="100"/>
      <c r="C521" s="100"/>
      <c r="D521" s="100"/>
      <c r="E521" s="100"/>
      <c r="F521" s="100"/>
      <c r="G521" s="100"/>
      <c r="H521" s="100"/>
      <c r="I521" s="100"/>
      <c r="J521" s="100"/>
    </row>
    <row r="522" spans="1:10" s="92" customFormat="1" ht="18">
      <c r="A522" s="107"/>
      <c r="B522" s="99"/>
      <c r="C522" s="100"/>
      <c r="D522" s="100"/>
      <c r="E522" s="100"/>
      <c r="F522" s="100"/>
      <c r="G522" s="100"/>
      <c r="H522" s="100"/>
      <c r="I522" s="100"/>
      <c r="J522" s="100"/>
    </row>
    <row r="523" spans="1:10" s="92" customFormat="1" ht="18">
      <c r="A523" s="100"/>
      <c r="B523" s="99"/>
      <c r="C523" s="100"/>
      <c r="D523" s="100"/>
      <c r="E523" s="100"/>
      <c r="F523" s="100"/>
      <c r="G523" s="100"/>
      <c r="H523" s="100"/>
      <c r="I523" s="100"/>
      <c r="J523" s="100"/>
    </row>
    <row r="524" spans="1:10" s="92" customFormat="1" ht="18">
      <c r="A524" s="100"/>
      <c r="B524" s="100"/>
      <c r="C524" s="100"/>
      <c r="D524" s="100"/>
      <c r="E524" s="100"/>
      <c r="F524" s="100"/>
      <c r="G524" s="100"/>
      <c r="H524" s="100"/>
      <c r="I524" s="100"/>
      <c r="J524" s="100"/>
    </row>
    <row r="525" spans="1:10" s="92" customFormat="1" ht="18">
      <c r="A525" s="107"/>
      <c r="B525" s="100"/>
      <c r="C525" s="100"/>
      <c r="D525" s="100"/>
      <c r="E525" s="100"/>
      <c r="F525" s="100"/>
      <c r="G525" s="100"/>
      <c r="H525" s="100"/>
      <c r="I525" s="100"/>
      <c r="J525" s="100"/>
    </row>
    <row r="526" spans="1:10" s="92" customFormat="1" ht="18">
      <c r="A526" s="100"/>
      <c r="B526" s="99"/>
      <c r="C526" s="100"/>
      <c r="D526" s="100"/>
      <c r="E526" s="100"/>
      <c r="F526" s="100"/>
      <c r="G526" s="100"/>
      <c r="H526" s="100"/>
      <c r="I526" s="100"/>
      <c r="J526" s="100"/>
    </row>
    <row r="527" spans="1:10" s="92" customFormat="1" ht="18">
      <c r="A527" s="100"/>
      <c r="B527" s="100"/>
      <c r="C527" s="100"/>
      <c r="D527" s="100"/>
      <c r="E527" s="100"/>
      <c r="F527" s="100"/>
      <c r="G527" s="100"/>
      <c r="H527" s="100"/>
      <c r="I527" s="100"/>
      <c r="J527" s="100"/>
    </row>
    <row r="528" spans="1:10" s="92" customFormat="1" ht="18">
      <c r="A528" s="100"/>
      <c r="B528" s="100"/>
      <c r="C528" s="100"/>
      <c r="D528" s="100"/>
      <c r="E528" s="100"/>
      <c r="F528" s="100"/>
      <c r="G528" s="100"/>
      <c r="H528" s="100"/>
      <c r="I528" s="100"/>
      <c r="J528" s="100"/>
    </row>
    <row r="529" spans="1:10" s="92" customFormat="1" ht="18">
      <c r="A529" s="100"/>
      <c r="B529" s="100"/>
      <c r="C529" s="100"/>
      <c r="D529" s="100"/>
      <c r="E529" s="100"/>
      <c r="F529" s="100"/>
      <c r="G529" s="100"/>
      <c r="H529" s="100"/>
      <c r="I529" s="100"/>
      <c r="J529" s="100"/>
    </row>
    <row r="530" spans="1:10" s="92" customFormat="1" ht="18">
      <c r="A530" s="100"/>
      <c r="B530" s="100"/>
      <c r="C530" s="100"/>
      <c r="D530" s="100"/>
      <c r="E530" s="100"/>
      <c r="F530" s="100"/>
      <c r="G530" s="100"/>
      <c r="H530" s="100"/>
      <c r="I530" s="100"/>
      <c r="J530" s="100"/>
    </row>
    <row r="531" spans="1:10" s="92" customFormat="1" ht="18">
      <c r="A531" s="100"/>
      <c r="B531" s="100"/>
      <c r="C531" s="100"/>
      <c r="D531" s="100"/>
      <c r="E531" s="100"/>
      <c r="F531" s="100"/>
      <c r="G531" s="100"/>
      <c r="H531" s="100"/>
      <c r="I531" s="100"/>
      <c r="J531" s="100"/>
    </row>
    <row r="532" spans="1:10" s="92" customFormat="1" ht="18">
      <c r="A532" s="100"/>
      <c r="B532" s="100"/>
      <c r="C532" s="100"/>
      <c r="D532" s="100"/>
      <c r="E532" s="100"/>
      <c r="F532" s="100"/>
      <c r="G532" s="100"/>
      <c r="H532" s="100"/>
      <c r="I532" s="100"/>
      <c r="J532" s="100"/>
    </row>
    <row r="533" spans="1:10" s="92" customFormat="1" ht="18">
      <c r="A533" s="100"/>
      <c r="B533" s="100"/>
      <c r="C533" s="100"/>
      <c r="D533" s="100"/>
      <c r="E533" s="100"/>
      <c r="F533" s="100"/>
      <c r="G533" s="100"/>
      <c r="H533" s="100"/>
      <c r="I533" s="100"/>
      <c r="J533" s="100"/>
    </row>
    <row r="534" spans="1:10" s="92" customFormat="1" ht="18">
      <c r="A534" s="100"/>
      <c r="B534" s="100"/>
      <c r="C534" s="100"/>
      <c r="D534" s="100"/>
      <c r="E534" s="100"/>
      <c r="F534" s="100"/>
      <c r="G534" s="100"/>
      <c r="H534" s="100"/>
      <c r="I534" s="100"/>
      <c r="J534" s="100"/>
    </row>
    <row r="535" spans="1:10" s="92" customFormat="1" ht="18">
      <c r="A535" s="100"/>
      <c r="B535" s="100"/>
      <c r="C535" s="100"/>
      <c r="D535" s="100"/>
      <c r="E535" s="100"/>
      <c r="F535" s="100"/>
      <c r="G535" s="100"/>
      <c r="H535" s="100"/>
      <c r="I535" s="100"/>
      <c r="J535" s="100"/>
    </row>
    <row r="536" spans="1:10" s="92" customFormat="1" ht="18">
      <c r="A536" s="100"/>
      <c r="B536" s="100"/>
      <c r="C536" s="100"/>
      <c r="D536" s="100"/>
      <c r="E536" s="100"/>
      <c r="F536" s="100"/>
      <c r="G536" s="100"/>
      <c r="H536" s="100"/>
      <c r="I536" s="100"/>
      <c r="J536" s="100"/>
    </row>
    <row r="537" spans="1:10" s="92" customFormat="1" ht="18">
      <c r="A537" s="100"/>
      <c r="B537" s="100"/>
      <c r="C537" s="100"/>
      <c r="D537" s="100"/>
      <c r="E537" s="100"/>
      <c r="F537" s="100"/>
      <c r="G537" s="100"/>
      <c r="H537" s="100"/>
      <c r="I537" s="100"/>
      <c r="J537" s="100"/>
    </row>
    <row r="538" spans="1:10" s="92" customFormat="1" ht="18">
      <c r="A538" s="100"/>
      <c r="B538" s="100"/>
      <c r="C538" s="100"/>
      <c r="D538" s="100"/>
      <c r="E538" s="100"/>
      <c r="F538" s="100"/>
      <c r="G538" s="100"/>
      <c r="H538" s="100"/>
      <c r="I538" s="100"/>
      <c r="J538" s="100"/>
    </row>
    <row r="539" spans="1:10" s="92" customFormat="1" ht="18">
      <c r="A539" s="100"/>
      <c r="B539" s="100"/>
      <c r="C539" s="100"/>
      <c r="D539" s="100"/>
      <c r="E539" s="100"/>
      <c r="F539" s="100"/>
      <c r="G539" s="100"/>
      <c r="H539" s="100"/>
      <c r="I539" s="100"/>
      <c r="J539" s="100"/>
    </row>
    <row r="540" spans="1:10" s="92" customFormat="1" ht="18">
      <c r="A540" s="100"/>
      <c r="B540" s="100"/>
      <c r="C540" s="100"/>
      <c r="D540" s="100"/>
      <c r="E540" s="100"/>
      <c r="F540" s="100"/>
      <c r="G540" s="100"/>
      <c r="H540" s="100"/>
      <c r="I540" s="100"/>
      <c r="J540" s="100"/>
    </row>
    <row r="541" spans="1:10" s="92" customFormat="1" ht="18">
      <c r="A541" s="100"/>
      <c r="B541" s="100"/>
      <c r="C541" s="100"/>
      <c r="D541" s="100"/>
      <c r="E541" s="100"/>
      <c r="F541" s="100"/>
      <c r="G541" s="100"/>
      <c r="H541" s="100"/>
      <c r="I541" s="100"/>
      <c r="J541" s="100"/>
    </row>
    <row r="542" spans="1:10" s="92" customFormat="1" ht="18">
      <c r="A542" s="100"/>
      <c r="B542" s="100"/>
      <c r="C542" s="100"/>
      <c r="D542" s="100"/>
      <c r="E542" s="100"/>
      <c r="F542" s="100"/>
      <c r="G542" s="100"/>
      <c r="H542" s="100"/>
      <c r="I542" s="100"/>
      <c r="J542" s="100"/>
    </row>
    <row r="543" spans="1:10" s="92" customFormat="1" ht="18">
      <c r="A543" s="100"/>
      <c r="B543" s="100"/>
      <c r="C543" s="100"/>
      <c r="D543" s="100"/>
      <c r="E543" s="100"/>
      <c r="F543" s="100"/>
      <c r="G543" s="100"/>
      <c r="H543" s="100"/>
      <c r="I543" s="100"/>
      <c r="J543" s="100"/>
    </row>
    <row r="544" spans="1:10" s="92" customFormat="1" ht="18">
      <c r="A544" s="100"/>
      <c r="B544" s="100"/>
      <c r="C544" s="100"/>
      <c r="D544" s="100"/>
      <c r="E544" s="100"/>
      <c r="F544" s="100"/>
      <c r="G544" s="100"/>
      <c r="H544" s="100"/>
      <c r="I544" s="100"/>
      <c r="J544" s="100"/>
    </row>
    <row r="545" spans="1:10" s="92" customFormat="1" ht="18">
      <c r="A545" s="100"/>
      <c r="B545" s="100"/>
      <c r="C545" s="100"/>
      <c r="D545" s="100"/>
      <c r="E545" s="100"/>
      <c r="F545" s="100"/>
      <c r="G545" s="100"/>
      <c r="H545" s="100"/>
      <c r="I545" s="100"/>
      <c r="J545" s="100"/>
    </row>
    <row r="546" spans="1:10" s="92" customFormat="1" ht="18">
      <c r="A546" s="100"/>
      <c r="B546" s="100"/>
      <c r="C546" s="100"/>
      <c r="D546" s="100"/>
      <c r="E546" s="100"/>
      <c r="F546" s="100"/>
      <c r="G546" s="100"/>
      <c r="H546" s="100"/>
      <c r="I546" s="100"/>
      <c r="J546" s="100"/>
    </row>
    <row r="547" spans="1:10" s="92" customFormat="1" ht="18">
      <c r="A547" s="100"/>
      <c r="B547" s="100"/>
      <c r="C547" s="100"/>
      <c r="D547" s="100"/>
      <c r="E547" s="100"/>
      <c r="F547" s="100"/>
      <c r="G547" s="100"/>
      <c r="H547" s="100"/>
      <c r="I547" s="100"/>
      <c r="J547" s="100"/>
    </row>
    <row r="548" spans="1:10" s="92" customFormat="1" ht="18">
      <c r="A548" s="100"/>
      <c r="B548" s="100"/>
      <c r="C548" s="100"/>
      <c r="D548" s="100"/>
      <c r="E548" s="100"/>
      <c r="F548" s="100"/>
      <c r="G548" s="100"/>
      <c r="H548" s="100"/>
      <c r="I548" s="100"/>
      <c r="J548" s="100"/>
    </row>
    <row r="549" spans="1:10" s="92" customFormat="1" ht="18">
      <c r="A549" s="100"/>
      <c r="B549" s="100"/>
      <c r="C549" s="100"/>
      <c r="D549" s="100"/>
      <c r="E549" s="100"/>
      <c r="F549" s="100"/>
      <c r="G549" s="100"/>
      <c r="H549" s="100"/>
      <c r="I549" s="100"/>
      <c r="J549" s="100"/>
    </row>
    <row r="550" spans="1:10" s="92" customFormat="1" ht="18">
      <c r="A550" s="100"/>
      <c r="B550" s="100"/>
      <c r="C550" s="100"/>
      <c r="D550" s="100"/>
      <c r="E550" s="100"/>
      <c r="F550" s="100"/>
      <c r="G550" s="100"/>
      <c r="H550" s="100"/>
      <c r="I550" s="100"/>
      <c r="J550" s="100"/>
    </row>
    <row r="551" spans="1:10" s="92" customFormat="1" ht="18">
      <c r="A551" s="100"/>
      <c r="B551" s="100"/>
      <c r="C551" s="100"/>
      <c r="D551" s="100"/>
      <c r="E551" s="100"/>
      <c r="F551" s="100"/>
      <c r="G551" s="100"/>
      <c r="H551" s="100"/>
      <c r="I551" s="100"/>
      <c r="J551" s="100"/>
    </row>
    <row r="552" spans="1:10" s="92" customFormat="1" ht="18">
      <c r="A552" s="100"/>
      <c r="B552" s="100"/>
      <c r="C552" s="100"/>
      <c r="D552" s="100"/>
      <c r="E552" s="100"/>
      <c r="F552" s="100"/>
      <c r="G552" s="100"/>
      <c r="H552" s="100"/>
      <c r="I552" s="100"/>
      <c r="J552" s="100"/>
    </row>
    <row r="553" spans="1:10" s="92" customFormat="1" ht="18">
      <c r="A553" s="100"/>
      <c r="B553" s="100"/>
      <c r="C553" s="100"/>
      <c r="D553" s="100"/>
      <c r="E553" s="100"/>
      <c r="F553" s="100"/>
      <c r="G553" s="100"/>
      <c r="H553" s="100"/>
      <c r="I553" s="100"/>
      <c r="J553" s="100"/>
    </row>
    <row r="554" spans="1:10" s="92" customFormat="1" ht="18">
      <c r="A554" s="100"/>
      <c r="B554" s="100"/>
      <c r="C554" s="100"/>
      <c r="D554" s="100"/>
      <c r="E554" s="100"/>
      <c r="F554" s="100"/>
      <c r="G554" s="100"/>
      <c r="H554" s="100"/>
      <c r="I554" s="100"/>
      <c r="J554" s="100"/>
    </row>
    <row r="555" spans="1:10" s="92" customFormat="1" ht="18">
      <c r="A555" s="100"/>
      <c r="B555" s="100"/>
      <c r="C555" s="100"/>
      <c r="D555" s="100"/>
      <c r="E555" s="100"/>
      <c r="F555" s="100"/>
      <c r="G555" s="100"/>
      <c r="H555" s="100"/>
      <c r="I555" s="100"/>
      <c r="J555" s="100"/>
    </row>
    <row r="556" spans="1:10" s="92" customFormat="1" ht="18">
      <c r="A556" s="212"/>
      <c r="B556" s="100"/>
      <c r="C556" s="100"/>
      <c r="D556" s="100"/>
      <c r="E556" s="100"/>
      <c r="F556" s="100"/>
      <c r="G556" s="100"/>
      <c r="H556" s="100"/>
      <c r="I556" s="100"/>
      <c r="J556" s="100"/>
    </row>
    <row r="557" spans="1:10" s="92" customFormat="1" ht="18">
      <c r="A557" s="100"/>
      <c r="B557" s="212"/>
      <c r="C557" s="212"/>
      <c r="D557" s="212"/>
      <c r="E557" s="212"/>
      <c r="F557" s="212"/>
      <c r="G557" s="212"/>
      <c r="H557" s="212"/>
      <c r="I557" s="212"/>
      <c r="J557" s="212"/>
    </row>
    <row r="558" spans="1:10" s="92" customFormat="1" ht="18">
      <c r="A558" s="212"/>
      <c r="B558" s="100"/>
      <c r="C558" s="100"/>
      <c r="D558" s="100"/>
      <c r="E558" s="100"/>
      <c r="F558" s="100"/>
      <c r="G558" s="100"/>
      <c r="H558" s="100"/>
      <c r="I558" s="100"/>
      <c r="J558" s="100"/>
    </row>
    <row r="559" spans="1:10" s="92" customFormat="1" ht="18">
      <c r="A559" s="100"/>
      <c r="B559" s="212"/>
      <c r="C559" s="212"/>
      <c r="D559" s="212"/>
      <c r="E559" s="212"/>
      <c r="F559" s="212"/>
      <c r="G559" s="212"/>
      <c r="H559" s="212"/>
      <c r="I559" s="212"/>
      <c r="J559" s="212"/>
    </row>
    <row r="560" spans="1:10" s="92" customFormat="1" ht="18">
      <c r="A560" s="100"/>
      <c r="B560" s="100"/>
      <c r="C560" s="100"/>
      <c r="D560" s="100"/>
      <c r="E560" s="100"/>
      <c r="F560" s="100"/>
      <c r="G560" s="100"/>
      <c r="H560" s="100"/>
      <c r="I560" s="100"/>
      <c r="J560" s="100"/>
    </row>
    <row r="561" spans="1:10" s="92" customFormat="1" ht="18">
      <c r="A561" s="100"/>
      <c r="B561" s="100"/>
      <c r="C561" s="100"/>
      <c r="D561" s="100"/>
      <c r="E561" s="100"/>
      <c r="F561" s="100"/>
      <c r="G561" s="100"/>
      <c r="H561" s="100"/>
      <c r="I561" s="100"/>
      <c r="J561" s="100"/>
    </row>
    <row r="562" spans="1:10" s="92" customFormat="1" ht="18">
      <c r="A562" s="100"/>
      <c r="B562" s="100"/>
      <c r="C562" s="100"/>
      <c r="D562" s="100"/>
      <c r="E562" s="100"/>
      <c r="F562" s="100"/>
      <c r="G562" s="100"/>
      <c r="H562" s="100"/>
      <c r="I562" s="100"/>
      <c r="J562" s="100"/>
    </row>
    <row r="563" spans="1:10" s="92" customFormat="1" ht="18">
      <c r="A563" s="100"/>
      <c r="B563" s="100"/>
      <c r="C563" s="100"/>
      <c r="D563" s="100"/>
      <c r="E563" s="100"/>
      <c r="F563" s="100"/>
      <c r="G563" s="100"/>
      <c r="H563" s="100"/>
      <c r="I563" s="100"/>
      <c r="J563" s="100"/>
    </row>
    <row r="564" spans="1:10" s="92" customFormat="1" ht="18">
      <c r="A564" s="100"/>
      <c r="B564" s="100"/>
      <c r="C564" s="100"/>
      <c r="D564" s="100"/>
      <c r="E564" s="100"/>
      <c r="F564" s="100"/>
      <c r="G564" s="100"/>
      <c r="H564" s="100"/>
      <c r="I564" s="100"/>
      <c r="J564" s="100"/>
    </row>
    <row r="565" spans="1:10" s="92" customFormat="1" ht="18">
      <c r="A565" s="100"/>
      <c r="B565" s="100"/>
      <c r="C565" s="100"/>
      <c r="D565" s="100"/>
      <c r="E565" s="100"/>
      <c r="F565" s="100"/>
      <c r="G565" s="100"/>
      <c r="H565" s="100"/>
      <c r="I565" s="100"/>
      <c r="J565" s="100"/>
    </row>
    <row r="566" spans="1:10" s="92" customFormat="1" ht="18">
      <c r="A566" s="100"/>
      <c r="B566" s="100"/>
      <c r="C566" s="100"/>
      <c r="D566" s="100"/>
      <c r="E566" s="100"/>
      <c r="F566" s="100"/>
      <c r="G566" s="100"/>
      <c r="H566" s="100"/>
      <c r="I566" s="100"/>
      <c r="J566" s="100"/>
    </row>
    <row r="567" spans="1:10" s="92" customFormat="1" ht="18">
      <c r="A567" s="100"/>
      <c r="B567" s="100"/>
      <c r="C567" s="100"/>
      <c r="D567" s="100"/>
      <c r="E567" s="100"/>
      <c r="F567" s="100"/>
      <c r="G567" s="100"/>
      <c r="H567" s="100"/>
      <c r="I567" s="100"/>
      <c r="J567" s="100"/>
    </row>
    <row r="568" spans="1:10" s="92" customFormat="1" ht="18">
      <c r="A568" s="100"/>
      <c r="B568" s="100"/>
      <c r="C568" s="100"/>
      <c r="D568" s="100"/>
      <c r="E568" s="100"/>
      <c r="F568" s="100"/>
      <c r="G568" s="100"/>
      <c r="H568" s="100"/>
      <c r="I568" s="100"/>
      <c r="J568" s="100"/>
    </row>
    <row r="569" spans="1:10" s="92" customFormat="1" ht="18">
      <c r="A569" s="100"/>
      <c r="B569" s="100"/>
      <c r="C569" s="100"/>
      <c r="D569" s="100"/>
      <c r="E569" s="100"/>
      <c r="F569" s="100"/>
      <c r="G569" s="100"/>
      <c r="H569" s="100"/>
      <c r="I569" s="100"/>
      <c r="J569" s="100"/>
    </row>
    <row r="570" spans="1:10" s="92" customFormat="1" ht="18">
      <c r="A570" s="100"/>
      <c r="B570" s="100"/>
      <c r="C570" s="100"/>
      <c r="D570" s="100"/>
      <c r="E570" s="100"/>
      <c r="F570" s="100"/>
      <c r="G570" s="100"/>
      <c r="H570" s="100"/>
      <c r="I570" s="100"/>
      <c r="J570" s="100"/>
    </row>
    <row r="571" spans="1:10" s="92" customFormat="1" ht="18">
      <c r="A571" s="100"/>
      <c r="B571" s="100"/>
      <c r="C571" s="100"/>
      <c r="D571" s="100"/>
      <c r="E571" s="100"/>
      <c r="F571" s="100"/>
      <c r="G571" s="100"/>
      <c r="H571" s="100"/>
      <c r="I571" s="100"/>
      <c r="J571" s="100"/>
    </row>
    <row r="572" spans="1:10" s="92" customFormat="1" ht="18">
      <c r="A572" s="100"/>
      <c r="B572" s="100"/>
      <c r="C572" s="100"/>
      <c r="D572" s="100"/>
      <c r="E572" s="100"/>
      <c r="F572" s="100"/>
      <c r="G572" s="100"/>
      <c r="H572" s="100"/>
      <c r="I572" s="100"/>
      <c r="J572" s="100"/>
    </row>
    <row r="573" spans="1:10" s="92" customFormat="1" ht="18">
      <c r="A573" s="100"/>
      <c r="B573" s="100"/>
      <c r="C573" s="100"/>
      <c r="D573" s="100"/>
      <c r="E573" s="100"/>
      <c r="F573" s="100"/>
      <c r="G573" s="100"/>
      <c r="H573" s="100"/>
      <c r="I573" s="100"/>
      <c r="J573" s="100"/>
    </row>
    <row r="574" spans="1:10" s="92" customFormat="1" ht="18">
      <c r="A574" s="100"/>
      <c r="B574" s="100"/>
      <c r="C574" s="100"/>
      <c r="D574" s="100"/>
      <c r="E574" s="100"/>
      <c r="F574" s="100"/>
      <c r="G574" s="100"/>
      <c r="H574" s="100"/>
      <c r="I574" s="100"/>
      <c r="J574" s="100"/>
    </row>
    <row r="575" spans="1:10" s="92" customFormat="1" ht="18">
      <c r="A575" s="100"/>
      <c r="B575" s="100"/>
      <c r="C575" s="100"/>
      <c r="D575" s="100"/>
      <c r="E575" s="100"/>
      <c r="F575" s="100"/>
      <c r="G575" s="100"/>
      <c r="H575" s="100"/>
      <c r="I575" s="100"/>
      <c r="J575" s="100"/>
    </row>
    <row r="576" spans="1:10" s="92" customFormat="1" ht="18">
      <c r="A576" s="100"/>
      <c r="B576" s="100"/>
      <c r="C576" s="100"/>
      <c r="D576" s="100"/>
      <c r="E576" s="100"/>
      <c r="F576" s="100"/>
      <c r="G576" s="100"/>
      <c r="H576" s="100"/>
      <c r="I576" s="100"/>
      <c r="J576" s="100"/>
    </row>
    <row r="577" spans="1:10" s="92" customFormat="1" ht="18">
      <c r="A577" s="100"/>
      <c r="B577" s="100"/>
      <c r="C577" s="100"/>
      <c r="D577" s="100"/>
      <c r="E577" s="100"/>
      <c r="F577" s="100"/>
      <c r="G577" s="100"/>
      <c r="H577" s="100"/>
      <c r="I577" s="100"/>
      <c r="J577" s="100"/>
    </row>
    <row r="578" spans="1:10" s="92" customFormat="1" ht="18">
      <c r="A578" s="100"/>
      <c r="B578" s="100"/>
      <c r="C578" s="100"/>
      <c r="D578" s="100"/>
      <c r="E578" s="100"/>
      <c r="F578" s="100"/>
      <c r="G578" s="100"/>
      <c r="H578" s="100"/>
      <c r="I578" s="100"/>
      <c r="J578" s="100"/>
    </row>
    <row r="579" spans="1:10" s="92" customFormat="1" ht="18">
      <c r="A579" s="100"/>
      <c r="B579" s="100"/>
      <c r="C579" s="100"/>
      <c r="D579" s="100"/>
      <c r="E579" s="100"/>
      <c r="F579" s="100"/>
      <c r="G579" s="100"/>
      <c r="H579" s="100"/>
      <c r="I579" s="100"/>
      <c r="J579" s="100"/>
    </row>
    <row r="580" spans="1:10" s="92" customFormat="1" ht="18">
      <c r="A580" s="100"/>
      <c r="B580" s="100"/>
      <c r="C580" s="100"/>
      <c r="D580" s="100"/>
      <c r="E580" s="100"/>
      <c r="F580" s="100"/>
      <c r="G580" s="100"/>
      <c r="H580" s="100"/>
      <c r="I580" s="100"/>
      <c r="J580" s="100"/>
    </row>
    <row r="581" spans="1:10" s="92" customFormat="1" ht="18">
      <c r="A581" s="100"/>
      <c r="B581" s="100"/>
      <c r="C581" s="100"/>
      <c r="D581" s="100"/>
      <c r="E581" s="100"/>
      <c r="F581" s="100"/>
      <c r="G581" s="100"/>
      <c r="H581" s="100"/>
      <c r="I581" s="100"/>
      <c r="J581" s="100"/>
    </row>
    <row r="582" spans="1:10" s="92" customFormat="1" ht="18">
      <c r="A582" s="100"/>
      <c r="B582" s="100"/>
      <c r="C582" s="100"/>
      <c r="D582" s="100"/>
      <c r="E582" s="100"/>
      <c r="F582" s="100"/>
      <c r="G582" s="100"/>
      <c r="H582" s="100"/>
      <c r="I582" s="100"/>
      <c r="J582" s="100"/>
    </row>
    <row r="583" spans="1:10" s="92" customFormat="1" ht="18">
      <c r="A583" s="100"/>
      <c r="B583" s="100"/>
      <c r="C583" s="100"/>
      <c r="D583" s="100"/>
      <c r="E583" s="100"/>
      <c r="F583" s="100"/>
      <c r="G583" s="100"/>
      <c r="H583" s="100"/>
      <c r="I583" s="100"/>
      <c r="J583" s="100"/>
    </row>
    <row r="584" spans="1:10" s="92" customFormat="1" ht="18">
      <c r="A584" s="100"/>
      <c r="B584" s="100"/>
      <c r="C584" s="100"/>
      <c r="D584" s="100"/>
      <c r="E584" s="100"/>
      <c r="F584" s="100"/>
      <c r="G584" s="100"/>
      <c r="H584" s="100"/>
      <c r="I584" s="100"/>
      <c r="J584" s="100"/>
    </row>
    <row r="585" spans="1:10" s="92" customFormat="1" ht="18">
      <c r="A585" s="100"/>
      <c r="B585" s="100"/>
      <c r="C585" s="100"/>
      <c r="D585" s="100"/>
      <c r="E585" s="100"/>
      <c r="F585" s="100"/>
      <c r="G585" s="100"/>
      <c r="H585" s="100"/>
      <c r="I585" s="100"/>
      <c r="J585" s="100"/>
    </row>
    <row r="586" spans="1:10" s="92" customFormat="1" ht="18">
      <c r="A586" s="100"/>
      <c r="B586" s="100"/>
      <c r="C586" s="100"/>
      <c r="D586" s="100"/>
      <c r="E586" s="100"/>
      <c r="F586" s="100"/>
      <c r="G586" s="100"/>
      <c r="H586" s="100"/>
      <c r="I586" s="100"/>
      <c r="J586" s="100"/>
    </row>
    <row r="587" spans="1:10" s="92" customFormat="1" ht="18">
      <c r="A587" s="100"/>
      <c r="B587" s="100"/>
      <c r="C587" s="100"/>
      <c r="D587" s="100"/>
      <c r="E587" s="100"/>
      <c r="F587" s="100"/>
      <c r="G587" s="100"/>
      <c r="H587" s="100"/>
      <c r="I587" s="100"/>
      <c r="J587" s="100"/>
    </row>
    <row r="588" spans="1:10" s="92" customFormat="1" ht="18">
      <c r="A588" s="100"/>
      <c r="B588" s="100"/>
      <c r="C588" s="100"/>
      <c r="D588" s="100"/>
      <c r="E588" s="100"/>
      <c r="F588" s="100"/>
      <c r="G588" s="100"/>
      <c r="H588" s="100"/>
      <c r="I588" s="100"/>
      <c r="J588" s="100"/>
    </row>
    <row r="589" spans="1:10" s="92" customFormat="1" ht="18">
      <c r="A589" s="100"/>
      <c r="B589" s="100"/>
      <c r="C589" s="100"/>
      <c r="D589" s="100"/>
      <c r="E589" s="100"/>
      <c r="F589" s="100"/>
      <c r="G589" s="100"/>
      <c r="H589" s="100"/>
      <c r="I589" s="100"/>
      <c r="J589" s="100"/>
    </row>
    <row r="590" spans="1:10" s="92" customFormat="1" ht="18">
      <c r="A590" s="100"/>
      <c r="B590" s="100"/>
      <c r="C590" s="100"/>
      <c r="D590" s="100"/>
      <c r="E590" s="100"/>
      <c r="F590" s="100"/>
      <c r="G590" s="100"/>
      <c r="H590" s="100"/>
      <c r="I590" s="100"/>
      <c r="J590" s="100"/>
    </row>
    <row r="591" spans="2:10" ht="18">
      <c r="B591" s="100"/>
      <c r="C591" s="100"/>
      <c r="D591" s="100"/>
      <c r="E591" s="100"/>
      <c r="F591" s="100"/>
      <c r="G591" s="100"/>
      <c r="H591" s="100"/>
      <c r="I591" s="100"/>
      <c r="J591" s="100"/>
    </row>
  </sheetData>
  <mergeCells count="61">
    <mergeCell ref="A355:J355"/>
    <mergeCell ref="B250:J250"/>
    <mergeCell ref="B255:J255"/>
    <mergeCell ref="B244:J244"/>
    <mergeCell ref="B247:J247"/>
    <mergeCell ref="B287:J287"/>
    <mergeCell ref="M134:S134"/>
    <mergeCell ref="B213:I213"/>
    <mergeCell ref="B183:I183"/>
    <mergeCell ref="B184:I184"/>
    <mergeCell ref="B185:I185"/>
    <mergeCell ref="B134:J134"/>
    <mergeCell ref="B162:J162"/>
    <mergeCell ref="B186:I186"/>
    <mergeCell ref="B139:J139"/>
    <mergeCell ref="B141:J141"/>
    <mergeCell ref="I113:J113"/>
    <mergeCell ref="B50:C50"/>
    <mergeCell ref="B97:J97"/>
    <mergeCell ref="B102:J102"/>
    <mergeCell ref="B107:J107"/>
    <mergeCell ref="B9:J9"/>
    <mergeCell ref="B11:J11"/>
    <mergeCell ref="B21:J21"/>
    <mergeCell ref="B26:J26"/>
    <mergeCell ref="I14:J14"/>
    <mergeCell ref="B16:J16"/>
    <mergeCell ref="B127:E127"/>
    <mergeCell ref="B128:E128"/>
    <mergeCell ref="B31:J31"/>
    <mergeCell ref="B36:J36"/>
    <mergeCell ref="B121:E121"/>
    <mergeCell ref="B41:J41"/>
    <mergeCell ref="B43:J43"/>
    <mergeCell ref="B109:J109"/>
    <mergeCell ref="B111:J111"/>
    <mergeCell ref="F113:G113"/>
    <mergeCell ref="D242:E242"/>
    <mergeCell ref="D241:E241"/>
    <mergeCell ref="B123:D123"/>
    <mergeCell ref="B203:I203"/>
    <mergeCell ref="B155:J155"/>
    <mergeCell ref="B129:E129"/>
    <mergeCell ref="B191:J191"/>
    <mergeCell ref="E172:F172"/>
    <mergeCell ref="G172:I172"/>
    <mergeCell ref="B157:J157"/>
    <mergeCell ref="B242:C242"/>
    <mergeCell ref="B241:C241"/>
    <mergeCell ref="B238:C238"/>
    <mergeCell ref="B239:C239"/>
    <mergeCell ref="B240:C240"/>
    <mergeCell ref="D238:E238"/>
    <mergeCell ref="D239:E239"/>
    <mergeCell ref="D240:E240"/>
    <mergeCell ref="B218:I218"/>
    <mergeCell ref="D237:E237"/>
    <mergeCell ref="B236:C236"/>
    <mergeCell ref="D236:E236"/>
    <mergeCell ref="B237:C237"/>
    <mergeCell ref="B234:I234"/>
  </mergeCells>
  <printOptions/>
  <pageMargins left="0.67" right="0" top="0" bottom="0.38" header="0" footer="0"/>
  <pageSetup firstPageNumber="5" useFirstPageNumber="1" horizontalDpi="600" verticalDpi="600" orientation="portrait" paperSize="9" scale="55" r:id="rId1"/>
  <headerFooter alignWithMargins="0">
    <oddFooter>&amp;CPage &amp;P</oddFooter>
  </headerFooter>
  <rowBreaks count="5" manualBreakCount="5">
    <brk id="45" max="9" man="1"/>
    <brk id="99" max="9" man="1"/>
    <brk id="159" max="9" man="1"/>
    <brk id="210" max="9" man="1"/>
    <brk id="252"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Grand Circuit Industry 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GCI</dc:creator>
  <cp:keywords/>
  <dc:description/>
  <cp:lastModifiedBy>colleen</cp:lastModifiedBy>
  <cp:lastPrinted>2008-11-17T04:16:57Z</cp:lastPrinted>
  <dcterms:created xsi:type="dcterms:W3CDTF">2002-11-01T06:22:45Z</dcterms:created>
  <dcterms:modified xsi:type="dcterms:W3CDTF">2008-11-19T05:53:48Z</dcterms:modified>
  <cp:category/>
  <cp:version/>
  <cp:contentType/>
  <cp:contentStatus/>
</cp:coreProperties>
</file>